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42" i="1" l="1"/>
  <c r="I142" i="1"/>
  <c r="H142" i="1"/>
  <c r="G142" i="1"/>
  <c r="J38" i="1"/>
  <c r="I38" i="1"/>
  <c r="H38" i="1"/>
  <c r="G38" i="1"/>
  <c r="B213" i="1" l="1"/>
  <c r="A213" i="1"/>
  <c r="J212" i="1"/>
  <c r="I212" i="1"/>
  <c r="H212" i="1"/>
  <c r="G212" i="1"/>
  <c r="F212" i="1"/>
  <c r="B202" i="1"/>
  <c r="A202" i="1"/>
  <c r="L213" i="1"/>
  <c r="J201" i="1"/>
  <c r="J213" i="1" s="1"/>
  <c r="I201" i="1"/>
  <c r="I213" i="1" s="1"/>
  <c r="H201" i="1"/>
  <c r="H213" i="1" s="1"/>
  <c r="G201" i="1"/>
  <c r="G213" i="1" s="1"/>
  <c r="F201" i="1"/>
  <c r="F213" i="1" s="1"/>
  <c r="B192" i="1"/>
  <c r="A192" i="1"/>
  <c r="J191" i="1"/>
  <c r="I191" i="1"/>
  <c r="H191" i="1"/>
  <c r="G191" i="1"/>
  <c r="F191" i="1"/>
  <c r="B182" i="1"/>
  <c r="A182" i="1"/>
  <c r="L192" i="1"/>
  <c r="J181" i="1"/>
  <c r="J192" i="1" s="1"/>
  <c r="I181" i="1"/>
  <c r="I192" i="1" s="1"/>
  <c r="H181" i="1"/>
  <c r="H192" i="1" s="1"/>
  <c r="G181" i="1"/>
  <c r="G192" i="1" s="1"/>
  <c r="F181" i="1"/>
  <c r="F192" i="1" s="1"/>
  <c r="B172" i="1"/>
  <c r="A172" i="1"/>
  <c r="J171" i="1"/>
  <c r="I171" i="1"/>
  <c r="H171" i="1"/>
  <c r="G171" i="1"/>
  <c r="F171" i="1"/>
  <c r="B162" i="1"/>
  <c r="A162" i="1"/>
  <c r="L172" i="1"/>
  <c r="J161" i="1"/>
  <c r="J172" i="1" s="1"/>
  <c r="I161" i="1"/>
  <c r="I172" i="1" s="1"/>
  <c r="H161" i="1"/>
  <c r="H172" i="1" s="1"/>
  <c r="G161" i="1"/>
  <c r="G172" i="1" s="1"/>
  <c r="F161" i="1"/>
  <c r="F172" i="1" s="1"/>
  <c r="B152" i="1"/>
  <c r="A152" i="1"/>
  <c r="J151" i="1"/>
  <c r="I151" i="1"/>
  <c r="H151" i="1"/>
  <c r="G151" i="1"/>
  <c r="F151" i="1"/>
  <c r="B142" i="1"/>
  <c r="A142" i="1"/>
  <c r="L152" i="1"/>
  <c r="J141" i="1"/>
  <c r="J152" i="1" s="1"/>
  <c r="I141" i="1"/>
  <c r="I152" i="1" s="1"/>
  <c r="H141" i="1"/>
  <c r="H152" i="1" s="1"/>
  <c r="G141" i="1"/>
  <c r="G152" i="1" s="1"/>
  <c r="F141" i="1"/>
  <c r="F152" i="1" s="1"/>
  <c r="B132" i="1"/>
  <c r="A132" i="1"/>
  <c r="J131" i="1"/>
  <c r="I131" i="1"/>
  <c r="H131" i="1"/>
  <c r="G131" i="1"/>
  <c r="F131" i="1"/>
  <c r="B122" i="1"/>
  <c r="A122" i="1"/>
  <c r="L132" i="1"/>
  <c r="J121" i="1"/>
  <c r="J132" i="1" s="1"/>
  <c r="I121" i="1"/>
  <c r="I132" i="1" s="1"/>
  <c r="H121" i="1"/>
  <c r="H132" i="1" s="1"/>
  <c r="G121" i="1"/>
  <c r="G132" i="1" s="1"/>
  <c r="F121" i="1"/>
  <c r="F132" i="1" s="1"/>
  <c r="B110" i="1"/>
  <c r="A110" i="1"/>
  <c r="J109" i="1"/>
  <c r="I109" i="1"/>
  <c r="H109" i="1"/>
  <c r="G109" i="1"/>
  <c r="F109" i="1"/>
  <c r="B99" i="1"/>
  <c r="A99" i="1"/>
  <c r="L110" i="1"/>
  <c r="J98" i="1"/>
  <c r="J110" i="1" s="1"/>
  <c r="I98" i="1"/>
  <c r="I110" i="1" s="1"/>
  <c r="H98" i="1"/>
  <c r="H110" i="1" s="1"/>
  <c r="G98" i="1"/>
  <c r="G110" i="1" s="1"/>
  <c r="F98" i="1"/>
  <c r="F110" i="1" s="1"/>
  <c r="B89" i="1"/>
  <c r="A89" i="1"/>
  <c r="J88" i="1"/>
  <c r="I88" i="1"/>
  <c r="H88" i="1"/>
  <c r="G88" i="1"/>
  <c r="F88" i="1"/>
  <c r="B78" i="1"/>
  <c r="A78" i="1"/>
  <c r="L89" i="1"/>
  <c r="J77" i="1"/>
  <c r="J89" i="1" s="1"/>
  <c r="I77" i="1"/>
  <c r="I89" i="1" s="1"/>
  <c r="H77" i="1"/>
  <c r="H89" i="1" s="1"/>
  <c r="G77" i="1"/>
  <c r="G89" i="1" s="1"/>
  <c r="F77" i="1"/>
  <c r="F89" i="1" s="1"/>
  <c r="B68" i="1"/>
  <c r="A68" i="1"/>
  <c r="J67" i="1"/>
  <c r="I67" i="1"/>
  <c r="H67" i="1"/>
  <c r="G67" i="1"/>
  <c r="F67" i="1"/>
  <c r="B58" i="1"/>
  <c r="A58" i="1"/>
  <c r="L68" i="1"/>
  <c r="J57" i="1"/>
  <c r="J68" i="1" s="1"/>
  <c r="I57" i="1"/>
  <c r="I68" i="1" s="1"/>
  <c r="H57" i="1"/>
  <c r="H68" i="1" s="1"/>
  <c r="G57" i="1"/>
  <c r="G68" i="1" s="1"/>
  <c r="F57" i="1"/>
  <c r="F68" i="1" s="1"/>
  <c r="B48" i="1"/>
  <c r="A48" i="1"/>
  <c r="J47" i="1"/>
  <c r="I47" i="1"/>
  <c r="H47" i="1"/>
  <c r="G47" i="1"/>
  <c r="F47" i="1"/>
  <c r="B38" i="1"/>
  <c r="A38" i="1"/>
  <c r="L48" i="1"/>
  <c r="J37" i="1"/>
  <c r="J48" i="1" s="1"/>
  <c r="I37" i="1"/>
  <c r="I48" i="1" s="1"/>
  <c r="H37" i="1"/>
  <c r="H48" i="1" s="1"/>
  <c r="G37" i="1"/>
  <c r="G48" i="1" s="1"/>
  <c r="F37" i="1"/>
  <c r="F48" i="1" s="1"/>
  <c r="B28" i="1"/>
  <c r="A28" i="1"/>
  <c r="J27" i="1"/>
  <c r="I27" i="1"/>
  <c r="H27" i="1"/>
  <c r="G27" i="1"/>
  <c r="F27" i="1"/>
  <c r="B17" i="1"/>
  <c r="A17" i="1"/>
  <c r="L28" i="1"/>
  <c r="J16" i="1"/>
  <c r="I16" i="1"/>
  <c r="H16" i="1"/>
  <c r="G16" i="1"/>
  <c r="F16" i="1"/>
  <c r="L214" i="1" l="1"/>
  <c r="J28" i="1"/>
  <c r="J214" i="1" s="1"/>
  <c r="I28" i="1"/>
  <c r="I214" i="1" s="1"/>
  <c r="H28" i="1"/>
  <c r="H214" i="1" s="1"/>
  <c r="G28" i="1"/>
  <c r="G214" i="1" s="1"/>
  <c r="F28" i="1"/>
  <c r="F214" i="1" s="1"/>
</calcChain>
</file>

<file path=xl/sharedStrings.xml><?xml version="1.0" encoding="utf-8"?>
<sst xmlns="http://schemas.openxmlformats.org/spreadsheetml/2006/main" count="320" uniqueCount="96">
  <si>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</si>
  <si>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</si>
  <si>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</si>
  <si>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</si>
  <si>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</si>
  <si>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</si>
  <si>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</si>
  <si>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</si>
  <si>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</si>
  <si>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</si>
  <si>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</si>
  <si>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</si>
  <si>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</si>
  <si>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</si>
  <si>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</si>
  <si>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</si>
  <si>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</si>
  <si>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</si>
  <si>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</si>
  <si>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</si>
  <si>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</si>
  <si>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</si>
  <si>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</si>
  <si>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</si>
  <si>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</si>
  <si>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</si>
  <si>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</si>
  <si>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</si>
  <si>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</si>
  <si>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</si>
  <si>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</si>
  <si>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</si>
  <si>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</si>
  <si>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</si>
  <si>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</si>
  <si>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</si>
  <si>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</si>
  <si>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</si>
  <si>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</si>
  <si>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</si>
  <si>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 xml:space="preserve">Чай с сахаром </t>
  </si>
  <si>
    <t>Хлеб, обогащенный белком йодированным молочным "БИОЙОД" из муки пшеничной</t>
  </si>
  <si>
    <t>Сыр порционный</t>
  </si>
  <si>
    <t>Масло порциями</t>
  </si>
  <si>
    <t>Запеканка творожная с морковью</t>
  </si>
  <si>
    <t>Соус молочный сладкий</t>
  </si>
  <si>
    <t>Кофейный напиток с молоком</t>
  </si>
  <si>
    <t>Омлет натуральный (1,5 яйца)</t>
  </si>
  <si>
    <t>Какао на молоке</t>
  </si>
  <si>
    <t>Фрукты свежие</t>
  </si>
  <si>
    <t>338</t>
  </si>
  <si>
    <t>Икра кабачковая</t>
  </si>
  <si>
    <t>Котлета рубленная из птицы</t>
  </si>
  <si>
    <t>Макаронные изделия отварные</t>
  </si>
  <si>
    <t>Чай с сахаром и лимоном</t>
  </si>
  <si>
    <t>Каша овсяная молочная жидкая</t>
  </si>
  <si>
    <t>Печенье сахарное</t>
  </si>
  <si>
    <t>Каша манная молочная жидкая</t>
  </si>
  <si>
    <t>Котлета рыбная</t>
  </si>
  <si>
    <t>Картофельное пюре</t>
  </si>
  <si>
    <t>Хлеб Бородинский из муки ржано-пшеничной</t>
  </si>
  <si>
    <t>Салат из свежей капусты</t>
  </si>
  <si>
    <t>Борщ из свежей капусты с картофелем</t>
  </si>
  <si>
    <t>Биточек мясной</t>
  </si>
  <si>
    <t>Рис отварной</t>
  </si>
  <si>
    <t>Компот из свежих плодов</t>
  </si>
  <si>
    <t>Сметана</t>
  </si>
  <si>
    <t>Салат из отварной свеклы</t>
  </si>
  <si>
    <t>Рассольник Ленинградский</t>
  </si>
  <si>
    <t>Птица отварная</t>
  </si>
  <si>
    <t>Кисель из сока плодового или ягодного с сахаром</t>
  </si>
  <si>
    <t>Винегрет</t>
  </si>
  <si>
    <t>Щи из свежей капусты с картофелем</t>
  </si>
  <si>
    <t xml:space="preserve">Рыба тушенная с овощами </t>
  </si>
  <si>
    <t>Пюре картофельное</t>
  </si>
  <si>
    <t>Компот из плодов или ягод сушеных</t>
  </si>
  <si>
    <t>Огурцы соленые</t>
  </si>
  <si>
    <t>Суп картофельный с горохом</t>
  </si>
  <si>
    <t>70</t>
  </si>
  <si>
    <t>Фрикадельки из кур или бройлеров-цыплят</t>
  </si>
  <si>
    <t>Капуста тушеная</t>
  </si>
  <si>
    <t>Яйцо отварное</t>
  </si>
  <si>
    <t>Салат из свеклы с солеными огурцами</t>
  </si>
  <si>
    <t>Суп лапша домашняя</t>
  </si>
  <si>
    <t>Плов из птицы</t>
  </si>
  <si>
    <t>Сок фруктовый</t>
  </si>
  <si>
    <t>Суп картофельный с крупой</t>
  </si>
  <si>
    <t>Гуляш</t>
  </si>
  <si>
    <t>Каша гречневая рассыпчатая</t>
  </si>
  <si>
    <t>Суп картофельный с макаронными изделиями</t>
  </si>
  <si>
    <t>Котлета или биточек рыбный</t>
  </si>
  <si>
    <t>Жаркое по-домашнему</t>
  </si>
  <si>
    <t>директор</t>
  </si>
  <si>
    <t xml:space="preserve"> Рай Т.А.</t>
  </si>
  <si>
    <t>01.</t>
  </si>
  <si>
    <t>МБОУ Богдановская СОШ Каменского района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</si>
</sst>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Book Antiqua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Alignment="1">
      <alignment horizontal="right"/>
    </xf>
    <xf numFmtId="0" fontId="13" fillId="4" borderId="1" xfId="0" applyFont="1" applyFill="1" applyBorder="1"/>
    <xf numFmtId="0" fontId="13" fillId="4" borderId="23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/>
    <xf numFmtId="0" fontId="13" fillId="4" borderId="23" xfId="0" applyFont="1" applyFill="1" applyBorder="1" applyAlignment="1">
      <alignment horizontal="left" wrapText="1"/>
    </xf>
    <xf numFmtId="0" fontId="13" fillId="2" borderId="2" xfId="0" applyFont="1" applyFill="1" applyBorder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1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center" vertical="center" wrapText="1"/>
    </xf>
    <xf numFmtId="1" fontId="11" fillId="4" borderId="23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2" fontId="11" fillId="4" borderId="23" xfId="0" applyNumberFormat="1" applyFont="1" applyFill="1" applyBorder="1" applyAlignment="1">
      <alignment horizontal="center" vertical="center"/>
    </xf>
    <xf numFmtId="1" fontId="11" fillId="4" borderId="2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1" fillId="4" borderId="23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2" fontId="11" fillId="4" borderId="27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4" borderId="2" xfId="0" applyFont="1" applyFill="1" applyBorder="1" applyAlignment="1" applyProtection="1">
      <alignment horizontal="left" vertical="top"/>
      <protection locked="0"/>
    </xf>
    <xf numFmtId="0" fontId="13" fillId="4" borderId="2" xfId="0" applyFont="1" applyFill="1" applyBorder="1" applyAlignment="1">
      <alignment horizontal="left" vertical="top"/>
    </xf>
    <xf numFmtId="0" fontId="13" fillId="4" borderId="23" xfId="0" applyFont="1" applyFill="1" applyBorder="1" applyAlignment="1" applyProtection="1">
      <alignment horizontal="left" vertical="top" wrapText="1"/>
      <protection locked="0"/>
    </xf>
    <xf numFmtId="0" fontId="13" fillId="4" borderId="23" xfId="0" applyFont="1" applyFill="1" applyBorder="1" applyAlignment="1">
      <alignment horizontal="left" vertical="top" wrapText="1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0" borderId="4" xfId="0" applyFont="1" applyBorder="1" applyAlignment="1">
      <alignment horizontal="left" vertical="top"/>
    </xf>
    <xf numFmtId="0" fontId="14" fillId="0" borderId="2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>
      <alignment horizontal="left" vertical="top"/>
    </xf>
    <xf numFmtId="0" fontId="17" fillId="3" borderId="21" xfId="0" applyFont="1" applyFill="1" applyBorder="1" applyAlignment="1">
      <alignment horizontal="left" vertical="top" wrapText="1"/>
    </xf>
    <xf numFmtId="0" fontId="18" fillId="3" borderId="2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0" fontId="13" fillId="4" borderId="24" xfId="0" applyFont="1" applyFill="1" applyBorder="1" applyAlignment="1" applyProtection="1">
      <alignment horizontal="left" vertical="top" wrapText="1"/>
      <protection locked="0"/>
    </xf>
    <xf numFmtId="0" fontId="13" fillId="4" borderId="24" xfId="0" applyFont="1" applyFill="1" applyBorder="1" applyAlignment="1">
      <alignment horizontal="left" vertical="top" wrapText="1"/>
    </xf>
    <xf numFmtId="0" fontId="20" fillId="4" borderId="26" xfId="0" applyFont="1" applyFill="1" applyBorder="1" applyAlignment="1" applyProtection="1">
      <protection locked="0"/>
    </xf>
    <xf numFmtId="0" fontId="20" fillId="4" borderId="23" xfId="0" applyFont="1" applyFill="1" applyBorder="1" applyAlignment="1" applyProtection="1">
      <protection locked="0"/>
    </xf>
    <xf numFmtId="0" fontId="20" fillId="4" borderId="2" xfId="0" applyFont="1" applyFill="1" applyBorder="1" applyAlignment="1" applyProtection="1">
      <protection locked="0"/>
    </xf>
    <xf numFmtId="0" fontId="19" fillId="4" borderId="0" xfId="0" applyFont="1" applyFill="1" applyAlignment="1"/>
    <xf numFmtId="1" fontId="20" fillId="4" borderId="23" xfId="0" applyNumberFormat="1" applyFont="1" applyFill="1" applyBorder="1" applyAlignment="1" applyProtection="1">
      <protection locked="0"/>
    </xf>
    <xf numFmtId="0" fontId="20" fillId="4" borderId="25" xfId="0" applyFont="1" applyFill="1" applyBorder="1" applyAlignment="1" applyProtection="1">
      <protection locked="0"/>
    </xf>
    <xf numFmtId="0" fontId="11" fillId="4" borderId="2" xfId="0" applyFont="1" applyFill="1" applyBorder="1" applyAlignment="1"/>
    <xf numFmtId="0" fontId="19" fillId="2" borderId="2" xfId="0" applyFont="1" applyFill="1" applyBorder="1" applyAlignment="1" applyProtection="1">
      <alignment wrapText="1"/>
      <protection locked="0"/>
    </xf>
    <xf numFmtId="0" fontId="19" fillId="2" borderId="17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17" xfId="0" applyFont="1" applyFill="1" applyBorder="1" applyAlignment="1" applyProtection="1">
      <alignment wrapText="1"/>
      <protection locked="0"/>
    </xf>
    <xf numFmtId="0" fontId="19" fillId="4" borderId="17" xfId="0" applyFont="1" applyFill="1" applyBorder="1" applyAlignment="1" applyProtection="1">
      <alignment wrapText="1"/>
      <protection locked="0"/>
    </xf>
    <xf numFmtId="0" fontId="19" fillId="4" borderId="2" xfId="0" applyFont="1" applyFill="1" applyBorder="1" applyAlignment="1" applyProtection="1">
      <alignment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2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1" fontId="20" fillId="4" borderId="24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1" fontId="20" fillId="4" borderId="23" xfId="0" applyNumberFormat="1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49" fontId="20" fillId="4" borderId="23" xfId="0" applyNumberFormat="1" applyFont="1" applyFill="1" applyBorder="1" applyAlignment="1" applyProtection="1">
      <alignment horizontal="center" vertical="center"/>
      <protection locked="0"/>
    </xf>
    <xf numFmtId="2" fontId="20" fillId="4" borderId="23" xfId="0" applyNumberFormat="1" applyFont="1" applyFill="1" applyBorder="1" applyAlignment="1">
      <alignment horizontal="center" vertical="center"/>
    </xf>
    <xf numFmtId="2" fontId="20" fillId="4" borderId="24" xfId="0" applyNumberFormat="1" applyFont="1" applyFill="1" applyBorder="1" applyAlignment="1">
      <alignment horizontal="center" vertical="center"/>
    </xf>
    <xf numFmtId="1" fontId="20" fillId="4" borderId="24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>
      <alignment horizontal="center" vertical="center"/>
    </xf>
    <xf numFmtId="49" fontId="20" fillId="4" borderId="24" xfId="0" applyNumberFormat="1" applyFont="1" applyFill="1" applyBorder="1" applyAlignment="1">
      <alignment horizontal="center" vertical="center"/>
    </xf>
    <xf numFmtId="0" fontId="20" fillId="4" borderId="23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1" fontId="20" fillId="4" borderId="23" xfId="0" applyNumberFormat="1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>
      <alignment horizontal="center" vertical="center"/>
    </xf>
    <xf numFmtId="2" fontId="20" fillId="4" borderId="2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2" fontId="20" fillId="4" borderId="2" xfId="0" applyNumberFormat="1" applyFont="1" applyFill="1" applyBorder="1" applyAlignment="1" applyProtection="1">
      <alignment horizontal="center" vertical="center"/>
      <protection locked="0"/>
    </xf>
    <xf numFmtId="2" fontId="20" fillId="4" borderId="27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23" fillId="2" borderId="4" xfId="0" applyNumberFormat="1" applyFont="1" applyFill="1" applyBorder="1" applyAlignment="1" applyProtection="1">
      <alignment horizontal="center"/>
      <protection locked="0"/>
    </xf>
    <xf numFmtId="0" fontId="23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63" t="s">
        <v>95</v>
      </c>
      <c r="D1" s="44"/>
      <c r="E1" s="44"/>
      <c r="F1" s="46" t="s">
        <v>16</v>
      </c>
      <c r="G1" s="2" t="s">
        <v>17</v>
      </c>
      <c r="H1" s="45" t="s">
        <v>92</v>
      </c>
      <c r="I1" s="45"/>
      <c r="J1" s="45"/>
      <c r="K1" s="45"/>
    </row>
    <row r="2" spans="1:12" ht="18" x14ac:dyDescent="0.2">
      <c r="A2" s="28" t="s">
        <v>6</v>
      </c>
      <c r="C2" s="2"/>
      <c r="G2" s="2" t="s">
        <v>18</v>
      </c>
      <c r="H2" s="45" t="s">
        <v>93</v>
      </c>
      <c r="I2" s="45"/>
      <c r="J2" s="45"/>
      <c r="K2" s="45"/>
    </row>
    <row r="3" spans="1:12" ht="17.25" customHeight="1" x14ac:dyDescent="0.2">
      <c r="A3" s="4" t="s">
        <v>8</v>
      </c>
      <c r="C3" s="2"/>
      <c r="D3" s="3"/>
      <c r="E3" s="31" t="s">
        <v>9</v>
      </c>
      <c r="G3" s="2" t="s">
        <v>19</v>
      </c>
      <c r="H3" s="162" t="s">
        <v>94</v>
      </c>
      <c r="I3" s="38">
        <v>10</v>
      </c>
      <c r="J3" s="39">
        <v>2023</v>
      </c>
      <c r="K3" s="40"/>
    </row>
    <row r="4" spans="1:12" x14ac:dyDescent="0.2">
      <c r="C4" s="2"/>
      <c r="D4" s="4"/>
      <c r="H4" s="37" t="s">
        <v>36</v>
      </c>
      <c r="I4" s="37" t="s">
        <v>37</v>
      </c>
      <c r="J4" s="37" t="s">
        <v>38</v>
      </c>
    </row>
    <row r="5" spans="1:12" ht="33.75" x14ac:dyDescent="0.2">
      <c r="A5" s="35" t="s">
        <v>14</v>
      </c>
      <c r="B5" s="36" t="s">
        <v>15</v>
      </c>
      <c r="C5" s="29" t="s">
        <v>0</v>
      </c>
      <c r="D5" s="29" t="s">
        <v>13</v>
      </c>
      <c r="E5" s="29" t="s">
        <v>12</v>
      </c>
      <c r="F5" s="29" t="s">
        <v>34</v>
      </c>
      <c r="G5" s="29" t="s">
        <v>1</v>
      </c>
      <c r="H5" s="29" t="s">
        <v>2</v>
      </c>
      <c r="I5" s="29" t="s">
        <v>3</v>
      </c>
      <c r="J5" s="29" t="s">
        <v>10</v>
      </c>
      <c r="K5" s="30" t="s">
        <v>11</v>
      </c>
      <c r="L5" s="29" t="s">
        <v>35</v>
      </c>
    </row>
    <row r="6" spans="1:12" ht="15" x14ac:dyDescent="0.25">
      <c r="A6" s="16">
        <v>1</v>
      </c>
      <c r="B6" s="17">
        <v>1</v>
      </c>
      <c r="C6" s="18" t="s">
        <v>20</v>
      </c>
      <c r="D6" s="61" t="s">
        <v>21</v>
      </c>
      <c r="E6" s="56" t="s">
        <v>39</v>
      </c>
      <c r="F6" s="62">
        <v>200</v>
      </c>
      <c r="G6" s="63">
        <v>4.3760000000000003</v>
      </c>
      <c r="H6" s="63">
        <v>3.8</v>
      </c>
      <c r="I6" s="63">
        <v>14.368</v>
      </c>
      <c r="J6" s="63">
        <v>120</v>
      </c>
      <c r="K6" s="64">
        <v>120</v>
      </c>
      <c r="L6" s="32"/>
    </row>
    <row r="7" spans="1:12" ht="15" x14ac:dyDescent="0.25">
      <c r="A7" s="19"/>
      <c r="B7" s="12"/>
      <c r="C7" s="9"/>
      <c r="D7" s="65"/>
      <c r="E7" s="76"/>
      <c r="F7" s="57"/>
      <c r="G7" s="57"/>
      <c r="H7" s="57"/>
      <c r="I7" s="57"/>
      <c r="J7" s="57"/>
      <c r="K7" s="58"/>
      <c r="L7" s="34"/>
    </row>
    <row r="8" spans="1:12" ht="15" x14ac:dyDescent="0.25">
      <c r="A8" s="19"/>
      <c r="B8" s="12"/>
      <c r="C8" s="9"/>
      <c r="D8" s="66" t="s">
        <v>22</v>
      </c>
      <c r="E8" s="56" t="s">
        <v>40</v>
      </c>
      <c r="F8" s="62">
        <v>200</v>
      </c>
      <c r="G8" s="64">
        <v>7.0000000000000007E-2</v>
      </c>
      <c r="H8" s="64">
        <v>0.02</v>
      </c>
      <c r="I8" s="64">
        <v>15</v>
      </c>
      <c r="J8" s="64">
        <v>60</v>
      </c>
      <c r="K8" s="64">
        <v>376</v>
      </c>
      <c r="L8" s="34"/>
    </row>
    <row r="9" spans="1:12" ht="15" x14ac:dyDescent="0.25">
      <c r="A9" s="19"/>
      <c r="B9" s="12"/>
      <c r="C9" s="9"/>
      <c r="D9" s="66"/>
      <c r="E9" s="56" t="s">
        <v>42</v>
      </c>
      <c r="F9" s="62">
        <v>30</v>
      </c>
      <c r="G9" s="67">
        <v>6.96</v>
      </c>
      <c r="H9" s="67">
        <v>8.85</v>
      </c>
      <c r="I9" s="67"/>
      <c r="J9" s="67">
        <v>108</v>
      </c>
      <c r="K9" s="64">
        <v>15</v>
      </c>
      <c r="L9" s="34"/>
    </row>
    <row r="10" spans="1:12" ht="15" x14ac:dyDescent="0.25">
      <c r="A10" s="19"/>
      <c r="B10" s="12"/>
      <c r="C10" s="9"/>
      <c r="D10" s="66"/>
      <c r="E10" s="56" t="s">
        <v>43</v>
      </c>
      <c r="F10" s="62">
        <v>10</v>
      </c>
      <c r="G10" s="64">
        <v>0.08</v>
      </c>
      <c r="H10" s="64">
        <v>7.25</v>
      </c>
      <c r="I10" s="64">
        <v>0.13</v>
      </c>
      <c r="J10" s="64">
        <v>66</v>
      </c>
      <c r="K10" s="64">
        <v>14</v>
      </c>
      <c r="L10" s="34"/>
    </row>
    <row r="11" spans="1:12" ht="30" x14ac:dyDescent="0.25">
      <c r="A11" s="19"/>
      <c r="B11" s="12"/>
      <c r="C11" s="9"/>
      <c r="D11" s="66" t="s">
        <v>23</v>
      </c>
      <c r="E11" s="56" t="s">
        <v>41</v>
      </c>
      <c r="F11" s="68">
        <v>30</v>
      </c>
      <c r="G11" s="65">
        <v>2.37</v>
      </c>
      <c r="H11" s="65">
        <v>0.54</v>
      </c>
      <c r="I11" s="65">
        <v>14.85</v>
      </c>
      <c r="J11" s="65">
        <v>72.900000000000006</v>
      </c>
      <c r="K11" s="58"/>
      <c r="L11" s="34"/>
    </row>
    <row r="12" spans="1:12" ht="15" x14ac:dyDescent="0.25">
      <c r="A12" s="19"/>
      <c r="B12" s="12"/>
      <c r="C12" s="9"/>
      <c r="D12" s="66"/>
      <c r="E12" s="59" t="s">
        <v>60</v>
      </c>
      <c r="F12" s="70">
        <v>30</v>
      </c>
      <c r="G12" s="71">
        <v>2.08</v>
      </c>
      <c r="H12" s="71">
        <v>0.4</v>
      </c>
      <c r="I12" s="71">
        <v>12.28</v>
      </c>
      <c r="J12" s="71">
        <v>62.4</v>
      </c>
      <c r="K12" s="58"/>
      <c r="L12" s="34"/>
    </row>
    <row r="13" spans="1:12" ht="15" x14ac:dyDescent="0.25">
      <c r="A13" s="19"/>
      <c r="B13" s="12"/>
      <c r="C13" s="9"/>
      <c r="D13" s="66" t="s">
        <v>24</v>
      </c>
      <c r="E13" s="76"/>
      <c r="F13" s="57"/>
      <c r="G13" s="57"/>
      <c r="H13" s="57"/>
      <c r="I13" s="57"/>
      <c r="J13" s="57"/>
      <c r="K13" s="58"/>
      <c r="L13" s="34"/>
    </row>
    <row r="14" spans="1:12" ht="15" x14ac:dyDescent="0.25">
      <c r="A14" s="19"/>
      <c r="B14" s="12"/>
      <c r="C14" s="9"/>
      <c r="D14" s="72"/>
      <c r="E14" s="147"/>
      <c r="F14" s="111"/>
      <c r="G14" s="111"/>
      <c r="H14" s="111"/>
      <c r="I14" s="111"/>
      <c r="J14" s="111"/>
      <c r="K14" s="111"/>
      <c r="L14" s="34"/>
    </row>
    <row r="15" spans="1:12" ht="15" x14ac:dyDescent="0.25">
      <c r="A15" s="19"/>
      <c r="B15" s="12"/>
      <c r="C15" s="9"/>
      <c r="D15" s="72"/>
      <c r="E15" s="147"/>
      <c r="F15" s="111"/>
      <c r="G15" s="111"/>
      <c r="H15" s="111"/>
      <c r="I15" s="111"/>
      <c r="J15" s="111"/>
      <c r="K15" s="111"/>
      <c r="L15" s="34"/>
    </row>
    <row r="16" spans="1:12" ht="15" x14ac:dyDescent="0.25">
      <c r="A16" s="20"/>
      <c r="B16" s="14"/>
      <c r="C16" s="6"/>
      <c r="D16" s="73" t="s">
        <v>33</v>
      </c>
      <c r="E16" s="77"/>
      <c r="F16" s="148">
        <f>SUM(F6:F13)</f>
        <v>500</v>
      </c>
      <c r="G16" s="148">
        <f>SUM(G6:G13)</f>
        <v>15.936000000000002</v>
      </c>
      <c r="H16" s="148">
        <f>SUM(H6:H13)</f>
        <v>20.86</v>
      </c>
      <c r="I16" s="148">
        <f>SUM(I6:I13)</f>
        <v>56.628</v>
      </c>
      <c r="J16" s="148">
        <f>SUM(J6:J13)</f>
        <v>489.29999999999995</v>
      </c>
      <c r="K16" s="149"/>
      <c r="L16" s="153">
        <v>64.3</v>
      </c>
    </row>
    <row r="17" spans="1:12" ht="15" x14ac:dyDescent="0.25">
      <c r="A17" s="21">
        <f>A6</f>
        <v>1</v>
      </c>
      <c r="B17" s="10">
        <f>B6</f>
        <v>1</v>
      </c>
      <c r="C17" s="8" t="s">
        <v>25</v>
      </c>
      <c r="D17" s="66" t="s">
        <v>26</v>
      </c>
      <c r="E17" s="59" t="s">
        <v>61</v>
      </c>
      <c r="F17" s="71">
        <v>60</v>
      </c>
      <c r="G17" s="74">
        <v>0.78600000000000003</v>
      </c>
      <c r="H17" s="74">
        <v>1.9500000000000002</v>
      </c>
      <c r="I17" s="74">
        <v>9.4079999999999995</v>
      </c>
      <c r="J17" s="74">
        <v>35.76</v>
      </c>
      <c r="K17" s="58">
        <v>45</v>
      </c>
      <c r="L17" s="34"/>
    </row>
    <row r="18" spans="1:12" ht="15" x14ac:dyDescent="0.25">
      <c r="A18" s="19"/>
      <c r="B18" s="12"/>
      <c r="C18" s="9"/>
      <c r="D18" s="66" t="s">
        <v>27</v>
      </c>
      <c r="E18" s="59" t="s">
        <v>62</v>
      </c>
      <c r="F18" s="71">
        <v>200</v>
      </c>
      <c r="G18" s="74">
        <v>2.2500000000000004</v>
      </c>
      <c r="H18" s="74">
        <v>6.15</v>
      </c>
      <c r="I18" s="74">
        <v>13.6625</v>
      </c>
      <c r="J18" s="74">
        <v>129.6875</v>
      </c>
      <c r="K18" s="58">
        <v>82</v>
      </c>
      <c r="L18" s="34"/>
    </row>
    <row r="19" spans="1:12" ht="15" x14ac:dyDescent="0.25">
      <c r="A19" s="19"/>
      <c r="B19" s="12"/>
      <c r="C19" s="9"/>
      <c r="D19" s="66"/>
      <c r="E19" s="59" t="s">
        <v>66</v>
      </c>
      <c r="F19" s="71">
        <v>10</v>
      </c>
      <c r="G19" s="71">
        <v>0.26</v>
      </c>
      <c r="H19" s="71">
        <v>1.5</v>
      </c>
      <c r="I19" s="71">
        <v>0.36</v>
      </c>
      <c r="J19" s="71">
        <v>16.2</v>
      </c>
      <c r="K19" s="60"/>
      <c r="L19" s="34"/>
    </row>
    <row r="20" spans="1:12" ht="15" x14ac:dyDescent="0.25">
      <c r="A20" s="19"/>
      <c r="B20" s="12"/>
      <c r="C20" s="9"/>
      <c r="D20" s="66" t="s">
        <v>28</v>
      </c>
      <c r="E20" s="59" t="s">
        <v>63</v>
      </c>
      <c r="F20" s="71">
        <v>90</v>
      </c>
      <c r="G20" s="74">
        <v>10.503</v>
      </c>
      <c r="H20" s="74">
        <v>27.225000000000001</v>
      </c>
      <c r="I20" s="74">
        <v>10.764000000000001</v>
      </c>
      <c r="J20" s="74">
        <v>332.31600000000003</v>
      </c>
      <c r="K20" s="71">
        <v>268</v>
      </c>
      <c r="L20" s="34"/>
    </row>
    <row r="21" spans="1:12" ht="15" x14ac:dyDescent="0.25">
      <c r="A21" s="19"/>
      <c r="B21" s="12"/>
      <c r="C21" s="9"/>
      <c r="D21" s="66" t="s">
        <v>29</v>
      </c>
      <c r="E21" s="59" t="s">
        <v>64</v>
      </c>
      <c r="F21" s="71">
        <v>150</v>
      </c>
      <c r="G21" s="74">
        <v>3.65</v>
      </c>
      <c r="H21" s="74">
        <v>5.3916666666666666</v>
      </c>
      <c r="I21" s="74">
        <v>36.683333333333337</v>
      </c>
      <c r="J21" s="74">
        <v>209.7</v>
      </c>
      <c r="K21" s="71">
        <v>304</v>
      </c>
      <c r="L21" s="34"/>
    </row>
    <row r="22" spans="1:12" ht="15" x14ac:dyDescent="0.25">
      <c r="A22" s="19"/>
      <c r="B22" s="12"/>
      <c r="C22" s="9"/>
      <c r="D22" s="66" t="s">
        <v>30</v>
      </c>
      <c r="E22" s="59" t="s">
        <v>65</v>
      </c>
      <c r="F22" s="71">
        <v>180</v>
      </c>
      <c r="G22" s="74">
        <v>0.14400000000000002</v>
      </c>
      <c r="H22" s="74">
        <v>0.14400000000000002</v>
      </c>
      <c r="I22" s="74">
        <v>25.091999999999999</v>
      </c>
      <c r="J22" s="74">
        <v>103.13999999999999</v>
      </c>
      <c r="K22" s="71">
        <v>342</v>
      </c>
      <c r="L22" s="34"/>
    </row>
    <row r="23" spans="1:12" ht="30" x14ac:dyDescent="0.25">
      <c r="A23" s="19"/>
      <c r="B23" s="12"/>
      <c r="C23" s="9"/>
      <c r="D23" s="66" t="s">
        <v>31</v>
      </c>
      <c r="E23" s="59" t="s">
        <v>41</v>
      </c>
      <c r="F23" s="75">
        <v>30</v>
      </c>
      <c r="G23" s="66">
        <v>2.37</v>
      </c>
      <c r="H23" s="66">
        <v>0.54</v>
      </c>
      <c r="I23" s="66">
        <v>14.85</v>
      </c>
      <c r="J23" s="66">
        <v>72.900000000000006</v>
      </c>
      <c r="K23" s="58"/>
      <c r="L23" s="34"/>
    </row>
    <row r="24" spans="1:12" ht="15" x14ac:dyDescent="0.25">
      <c r="A24" s="19"/>
      <c r="B24" s="12"/>
      <c r="C24" s="9"/>
      <c r="D24" s="66" t="s">
        <v>32</v>
      </c>
      <c r="E24" s="59" t="s">
        <v>60</v>
      </c>
      <c r="F24" s="70">
        <v>30</v>
      </c>
      <c r="G24" s="71">
        <v>2.08</v>
      </c>
      <c r="H24" s="71">
        <v>0.4</v>
      </c>
      <c r="I24" s="71">
        <v>12.28</v>
      </c>
      <c r="J24" s="71">
        <v>62.4</v>
      </c>
      <c r="K24" s="58"/>
      <c r="L24" s="34"/>
    </row>
    <row r="25" spans="1:12" ht="15" x14ac:dyDescent="0.25">
      <c r="A25" s="19"/>
      <c r="B25" s="12"/>
      <c r="C25" s="9"/>
      <c r="D25" s="65"/>
      <c r="E25" s="69"/>
      <c r="F25" s="71"/>
      <c r="G25" s="71"/>
      <c r="H25" s="71"/>
      <c r="I25" s="71"/>
      <c r="J25" s="71"/>
      <c r="K25" s="58"/>
      <c r="L25" s="34"/>
    </row>
    <row r="26" spans="1:12" ht="15" x14ac:dyDescent="0.25">
      <c r="A26" s="19"/>
      <c r="B26" s="12"/>
      <c r="C26" s="9"/>
      <c r="D26" s="5"/>
      <c r="E26" s="33"/>
      <c r="F26" s="118"/>
      <c r="G26" s="118"/>
      <c r="H26" s="118"/>
      <c r="I26" s="118"/>
      <c r="J26" s="118"/>
      <c r="K26" s="119"/>
      <c r="L26" s="34"/>
    </row>
    <row r="27" spans="1:12" ht="15" x14ac:dyDescent="0.25">
      <c r="A27" s="20"/>
      <c r="B27" s="14"/>
      <c r="C27" s="6"/>
      <c r="D27" s="15" t="s">
        <v>33</v>
      </c>
      <c r="E27" s="7"/>
      <c r="F27" s="151">
        <f>SUM(F17:F26)</f>
        <v>750</v>
      </c>
      <c r="G27" s="151">
        <f t="shared" ref="G27:J27" si="0">SUM(G17:G26)</f>
        <v>22.042999999999999</v>
      </c>
      <c r="H27" s="151">
        <f t="shared" si="0"/>
        <v>43.300666666666665</v>
      </c>
      <c r="I27" s="151">
        <f t="shared" si="0"/>
        <v>123.09983333333334</v>
      </c>
      <c r="J27" s="151">
        <f t="shared" si="0"/>
        <v>962.10350000000005</v>
      </c>
      <c r="K27" s="152"/>
      <c r="L27" s="159">
        <v>79.19</v>
      </c>
    </row>
    <row r="28" spans="1:12" ht="15" x14ac:dyDescent="0.2">
      <c r="A28" s="24">
        <f>A6</f>
        <v>1</v>
      </c>
      <c r="B28" s="25">
        <f>B6</f>
        <v>1</v>
      </c>
      <c r="C28" s="41" t="s">
        <v>4</v>
      </c>
      <c r="D28" s="42"/>
      <c r="E28" s="26"/>
      <c r="F28" s="156">
        <f>F16+F27</f>
        <v>1250</v>
      </c>
      <c r="G28" s="156">
        <f t="shared" ref="G28:J28" si="1">G16+G27</f>
        <v>37.978999999999999</v>
      </c>
      <c r="H28" s="156">
        <f t="shared" si="1"/>
        <v>64.160666666666657</v>
      </c>
      <c r="I28" s="156">
        <f t="shared" si="1"/>
        <v>179.72783333333334</v>
      </c>
      <c r="J28" s="156">
        <f t="shared" si="1"/>
        <v>1451.4034999999999</v>
      </c>
      <c r="K28" s="156"/>
      <c r="L28" s="150">
        <f t="shared" ref="L28" si="2">L16+L27</f>
        <v>143.49</v>
      </c>
    </row>
    <row r="29" spans="1:12" ht="15.75" x14ac:dyDescent="0.25">
      <c r="A29" s="11">
        <v>1</v>
      </c>
      <c r="B29" s="12">
        <v>2</v>
      </c>
      <c r="C29" s="18" t="s">
        <v>20</v>
      </c>
      <c r="D29" s="47" t="s">
        <v>21</v>
      </c>
      <c r="E29" s="48" t="s">
        <v>44</v>
      </c>
      <c r="F29" s="79">
        <v>150</v>
      </c>
      <c r="G29" s="63">
        <v>17.489999999999998</v>
      </c>
      <c r="H29" s="63">
        <v>5.94</v>
      </c>
      <c r="I29" s="63">
        <v>35.67</v>
      </c>
      <c r="J29" s="63">
        <v>351</v>
      </c>
      <c r="K29" s="64">
        <v>224</v>
      </c>
      <c r="L29" s="32"/>
    </row>
    <row r="30" spans="1:12" ht="15.75" x14ac:dyDescent="0.25">
      <c r="A30" s="11"/>
      <c r="B30" s="12"/>
      <c r="C30" s="9"/>
      <c r="D30" s="49"/>
      <c r="E30" s="48" t="s">
        <v>45</v>
      </c>
      <c r="F30" s="64">
        <v>80</v>
      </c>
      <c r="G30" s="63">
        <v>1.5519999999999998</v>
      </c>
      <c r="H30" s="63">
        <v>3.6159999999999997</v>
      </c>
      <c r="I30" s="63">
        <v>10.608000000000001</v>
      </c>
      <c r="J30" s="63">
        <v>81.44</v>
      </c>
      <c r="K30" s="64">
        <v>327</v>
      </c>
      <c r="L30" s="34"/>
    </row>
    <row r="31" spans="1:12" ht="15.75" x14ac:dyDescent="0.25">
      <c r="A31" s="11"/>
      <c r="B31" s="12"/>
      <c r="C31" s="9"/>
      <c r="D31" s="51" t="s">
        <v>22</v>
      </c>
      <c r="E31" s="48" t="s">
        <v>46</v>
      </c>
      <c r="F31" s="67">
        <v>200</v>
      </c>
      <c r="G31" s="67">
        <v>3.17</v>
      </c>
      <c r="H31" s="67">
        <v>2.67</v>
      </c>
      <c r="I31" s="67">
        <v>15.95</v>
      </c>
      <c r="J31" s="67">
        <v>107.88</v>
      </c>
      <c r="K31" s="64">
        <v>379</v>
      </c>
      <c r="L31" s="34"/>
    </row>
    <row r="32" spans="1:12" ht="31.5" x14ac:dyDescent="0.25">
      <c r="A32" s="11"/>
      <c r="B32" s="12"/>
      <c r="C32" s="9"/>
      <c r="D32" s="51" t="s">
        <v>23</v>
      </c>
      <c r="E32" s="48" t="s">
        <v>41</v>
      </c>
      <c r="F32" s="68">
        <v>40</v>
      </c>
      <c r="G32" s="80">
        <v>3.16</v>
      </c>
      <c r="H32" s="80">
        <v>0.72000000000000008</v>
      </c>
      <c r="I32" s="80">
        <v>19.8</v>
      </c>
      <c r="J32" s="80">
        <v>97.2</v>
      </c>
      <c r="K32" s="58"/>
      <c r="L32" s="34"/>
    </row>
    <row r="33" spans="1:12" ht="15.75" x14ac:dyDescent="0.25">
      <c r="A33" s="11"/>
      <c r="B33" s="12"/>
      <c r="C33" s="9"/>
      <c r="D33" s="51"/>
      <c r="E33" s="52" t="s">
        <v>60</v>
      </c>
      <c r="F33" s="70">
        <v>30</v>
      </c>
      <c r="G33" s="71">
        <v>2.08</v>
      </c>
      <c r="H33" s="71">
        <v>0.4</v>
      </c>
      <c r="I33" s="71">
        <v>12.28</v>
      </c>
      <c r="J33" s="71">
        <v>62.4</v>
      </c>
      <c r="K33" s="58"/>
      <c r="L33" s="34"/>
    </row>
    <row r="34" spans="1:12" ht="15.75" x14ac:dyDescent="0.25">
      <c r="A34" s="11"/>
      <c r="B34" s="12"/>
      <c r="C34" s="9"/>
      <c r="D34" s="51" t="s">
        <v>24</v>
      </c>
      <c r="E34" s="50"/>
      <c r="F34" s="57"/>
      <c r="G34" s="57"/>
      <c r="H34" s="57"/>
      <c r="I34" s="57"/>
      <c r="J34" s="57"/>
      <c r="K34" s="58"/>
      <c r="L34" s="34"/>
    </row>
    <row r="35" spans="1:12" ht="15.75" x14ac:dyDescent="0.25">
      <c r="A35" s="11"/>
      <c r="B35" s="12"/>
      <c r="C35" s="9"/>
      <c r="D35" s="53"/>
      <c r="E35" s="78"/>
      <c r="F35" s="81"/>
      <c r="G35" s="81"/>
      <c r="H35" s="81"/>
      <c r="I35" s="81"/>
      <c r="J35" s="81"/>
      <c r="K35" s="82"/>
      <c r="L35" s="34"/>
    </row>
    <row r="36" spans="1:12" ht="15.75" x14ac:dyDescent="0.25">
      <c r="A36" s="11"/>
      <c r="B36" s="12"/>
      <c r="C36" s="9"/>
      <c r="D36" s="53"/>
      <c r="E36" s="78"/>
      <c r="F36" s="114"/>
      <c r="G36" s="114"/>
      <c r="H36" s="114"/>
      <c r="I36" s="114"/>
      <c r="J36" s="114"/>
      <c r="K36" s="115"/>
      <c r="L36" s="34"/>
    </row>
    <row r="37" spans="1:12" ht="15.75" x14ac:dyDescent="0.25">
      <c r="A37" s="13"/>
      <c r="B37" s="14"/>
      <c r="C37" s="6"/>
      <c r="D37" s="54" t="s">
        <v>33</v>
      </c>
      <c r="E37" s="55"/>
      <c r="F37" s="148">
        <f>SUM(F29:F36)</f>
        <v>500</v>
      </c>
      <c r="G37" s="148">
        <f t="shared" ref="G37" si="3">SUM(G29:G36)</f>
        <v>27.451999999999998</v>
      </c>
      <c r="H37" s="148">
        <f t="shared" ref="H37" si="4">SUM(H29:H36)</f>
        <v>13.346000000000002</v>
      </c>
      <c r="I37" s="148">
        <f t="shared" ref="I37" si="5">SUM(I29:I36)</f>
        <v>94.308000000000007</v>
      </c>
      <c r="J37" s="148">
        <f t="shared" ref="J37" si="6">SUM(J29:J36)</f>
        <v>699.92</v>
      </c>
      <c r="K37" s="149"/>
      <c r="L37" s="153">
        <v>64.3</v>
      </c>
    </row>
    <row r="38" spans="1:12" ht="15.75" x14ac:dyDescent="0.25">
      <c r="A38" s="10">
        <f>A29</f>
        <v>1</v>
      </c>
      <c r="B38" s="10">
        <f>B29</f>
        <v>2</v>
      </c>
      <c r="C38" s="8" t="s">
        <v>25</v>
      </c>
      <c r="D38" s="51" t="s">
        <v>26</v>
      </c>
      <c r="E38" s="52" t="s">
        <v>67</v>
      </c>
      <c r="F38" s="71">
        <v>60</v>
      </c>
      <c r="G38" s="74">
        <f>1.41*0.6</f>
        <v>0.84599999999999997</v>
      </c>
      <c r="H38" s="74">
        <f>6.01*0.6</f>
        <v>3.6059999999999999</v>
      </c>
      <c r="I38" s="74">
        <f>8.26*0.6</f>
        <v>4.9559999999999995</v>
      </c>
      <c r="J38" s="74">
        <f>92.8*0.6</f>
        <v>55.68</v>
      </c>
      <c r="K38" s="58">
        <v>52</v>
      </c>
      <c r="L38" s="34"/>
    </row>
    <row r="39" spans="1:12" ht="15.75" x14ac:dyDescent="0.25">
      <c r="A39" s="11"/>
      <c r="B39" s="12"/>
      <c r="C39" s="9"/>
      <c r="D39" s="51" t="s">
        <v>27</v>
      </c>
      <c r="E39" s="52" t="s">
        <v>68</v>
      </c>
      <c r="F39" s="71">
        <v>200</v>
      </c>
      <c r="G39" s="74">
        <v>1.6160000000000001</v>
      </c>
      <c r="H39" s="74">
        <v>4.0720000000000001</v>
      </c>
      <c r="I39" s="74">
        <v>9.5840000000000014</v>
      </c>
      <c r="J39" s="74">
        <v>85.8</v>
      </c>
      <c r="K39" s="58">
        <v>96</v>
      </c>
      <c r="L39" s="34"/>
    </row>
    <row r="40" spans="1:12" ht="15.75" x14ac:dyDescent="0.25">
      <c r="A40" s="11"/>
      <c r="B40" s="12"/>
      <c r="C40" s="9"/>
      <c r="D40" s="51" t="s">
        <v>28</v>
      </c>
      <c r="E40" s="52" t="s">
        <v>69</v>
      </c>
      <c r="F40" s="71">
        <v>90</v>
      </c>
      <c r="G40" s="74">
        <v>21.041999999999998</v>
      </c>
      <c r="H40" s="83">
        <v>16.713000000000001</v>
      </c>
      <c r="I40" s="83">
        <v>0.108</v>
      </c>
      <c r="J40" s="83">
        <v>235.8</v>
      </c>
      <c r="K40" s="58">
        <v>288</v>
      </c>
      <c r="L40" s="34"/>
    </row>
    <row r="41" spans="1:12" ht="15.75" x14ac:dyDescent="0.25">
      <c r="A41" s="11"/>
      <c r="B41" s="12"/>
      <c r="C41" s="9"/>
      <c r="D41" s="51" t="s">
        <v>29</v>
      </c>
      <c r="E41" s="52" t="s">
        <v>53</v>
      </c>
      <c r="F41" s="71">
        <v>150</v>
      </c>
      <c r="G41" s="74">
        <v>5.4416666666666664</v>
      </c>
      <c r="H41" s="74">
        <v>5.7750000000000004</v>
      </c>
      <c r="I41" s="74">
        <v>30.383333333333336</v>
      </c>
      <c r="J41" s="74">
        <v>195.22500000000002</v>
      </c>
      <c r="K41" s="58">
        <v>202</v>
      </c>
      <c r="L41" s="34"/>
    </row>
    <row r="42" spans="1:12" ht="15.75" x14ac:dyDescent="0.25">
      <c r="A42" s="11"/>
      <c r="B42" s="12"/>
      <c r="C42" s="9"/>
      <c r="D42" s="51" t="s">
        <v>30</v>
      </c>
      <c r="E42" s="52" t="s">
        <v>70</v>
      </c>
      <c r="F42" s="71">
        <v>180</v>
      </c>
      <c r="G42" s="74">
        <v>0.27899999999999997</v>
      </c>
      <c r="H42" s="74">
        <v>0</v>
      </c>
      <c r="I42" s="74">
        <v>35.459999999999994</v>
      </c>
      <c r="J42" s="74">
        <v>144</v>
      </c>
      <c r="K42" s="58">
        <v>359</v>
      </c>
      <c r="L42" s="34"/>
    </row>
    <row r="43" spans="1:12" ht="31.5" x14ac:dyDescent="0.25">
      <c r="A43" s="11"/>
      <c r="B43" s="12"/>
      <c r="C43" s="9"/>
      <c r="D43" s="51" t="s">
        <v>31</v>
      </c>
      <c r="E43" s="52" t="s">
        <v>41</v>
      </c>
      <c r="F43" s="75">
        <v>30</v>
      </c>
      <c r="G43" s="66">
        <v>2.37</v>
      </c>
      <c r="H43" s="66">
        <v>0.54</v>
      </c>
      <c r="I43" s="66">
        <v>14.85</v>
      </c>
      <c r="J43" s="66">
        <v>72.900000000000006</v>
      </c>
      <c r="K43" s="58"/>
      <c r="L43" s="34"/>
    </row>
    <row r="44" spans="1:12" ht="15.75" x14ac:dyDescent="0.25">
      <c r="A44" s="11"/>
      <c r="B44" s="12"/>
      <c r="C44" s="9"/>
      <c r="D44" s="51" t="s">
        <v>32</v>
      </c>
      <c r="E44" s="52" t="s">
        <v>60</v>
      </c>
      <c r="F44" s="70">
        <v>30</v>
      </c>
      <c r="G44" s="71">
        <v>2.08</v>
      </c>
      <c r="H44" s="71">
        <v>0.4</v>
      </c>
      <c r="I44" s="71">
        <v>12.28</v>
      </c>
      <c r="J44" s="71">
        <v>62.4</v>
      </c>
      <c r="K44" s="58"/>
      <c r="L44" s="34"/>
    </row>
    <row r="45" spans="1:12" ht="15.75" x14ac:dyDescent="0.25">
      <c r="A45" s="11"/>
      <c r="B45" s="12"/>
      <c r="C45" s="9"/>
      <c r="D45" s="53"/>
      <c r="E45" s="78"/>
      <c r="F45" s="112"/>
      <c r="G45" s="112"/>
      <c r="H45" s="112"/>
      <c r="I45" s="112"/>
      <c r="J45" s="112"/>
      <c r="K45" s="113"/>
      <c r="L45" s="34"/>
    </row>
    <row r="46" spans="1:12" ht="15.75" x14ac:dyDescent="0.25">
      <c r="A46" s="11"/>
      <c r="B46" s="12"/>
      <c r="C46" s="9"/>
      <c r="D46" s="53"/>
      <c r="E46" s="78"/>
      <c r="F46" s="112"/>
      <c r="G46" s="112"/>
      <c r="H46" s="112"/>
      <c r="I46" s="112"/>
      <c r="J46" s="112"/>
      <c r="K46" s="113"/>
      <c r="L46" s="34"/>
    </row>
    <row r="47" spans="1:12" ht="15" x14ac:dyDescent="0.25">
      <c r="A47" s="13"/>
      <c r="B47" s="14"/>
      <c r="C47" s="6"/>
      <c r="D47" s="15" t="s">
        <v>33</v>
      </c>
      <c r="E47" s="7"/>
      <c r="F47" s="148">
        <f>SUM(F38:F46)</f>
        <v>740</v>
      </c>
      <c r="G47" s="148">
        <f t="shared" ref="G47" si="7">SUM(G38:G46)</f>
        <v>33.674666666666667</v>
      </c>
      <c r="H47" s="148">
        <f t="shared" ref="H47" si="8">SUM(H38:H46)</f>
        <v>31.106000000000002</v>
      </c>
      <c r="I47" s="148">
        <f t="shared" ref="I47" si="9">SUM(I38:I46)</f>
        <v>107.62133333333333</v>
      </c>
      <c r="J47" s="148">
        <f t="shared" ref="J47" si="10">SUM(J38:J46)</f>
        <v>851.80499999999995</v>
      </c>
      <c r="K47" s="149"/>
      <c r="L47" s="153">
        <v>79.19</v>
      </c>
    </row>
    <row r="48" spans="1:12" ht="15.75" customHeight="1" x14ac:dyDescent="0.2">
      <c r="A48" s="27">
        <f>A29</f>
        <v>1</v>
      </c>
      <c r="B48" s="27">
        <f>B29</f>
        <v>2</v>
      </c>
      <c r="C48" s="41" t="s">
        <v>4</v>
      </c>
      <c r="D48" s="42"/>
      <c r="E48" s="26"/>
      <c r="F48" s="156">
        <f>F37+F47</f>
        <v>1240</v>
      </c>
      <c r="G48" s="156">
        <f t="shared" ref="G48" si="11">G37+G47</f>
        <v>61.126666666666665</v>
      </c>
      <c r="H48" s="156">
        <f t="shared" ref="H48" si="12">H37+H47</f>
        <v>44.452000000000005</v>
      </c>
      <c r="I48" s="156">
        <f t="shared" ref="I48" si="13">I37+I47</f>
        <v>201.92933333333332</v>
      </c>
      <c r="J48" s="156">
        <f t="shared" ref="J48:L48" si="14">J37+J47</f>
        <v>1551.7249999999999</v>
      </c>
      <c r="K48" s="156"/>
      <c r="L48" s="150">
        <f t="shared" si="14"/>
        <v>143.49</v>
      </c>
    </row>
    <row r="49" spans="1:12" ht="16.5" x14ac:dyDescent="0.2">
      <c r="A49" s="16">
        <v>1</v>
      </c>
      <c r="B49" s="17">
        <v>3</v>
      </c>
      <c r="C49" s="88" t="s">
        <v>20</v>
      </c>
      <c r="D49" s="89" t="s">
        <v>21</v>
      </c>
      <c r="E49" s="87" t="s">
        <v>47</v>
      </c>
      <c r="F49" s="120">
        <v>87</v>
      </c>
      <c r="G49" s="121">
        <v>6.9698275862068968</v>
      </c>
      <c r="H49" s="121">
        <v>12.413793103448276</v>
      </c>
      <c r="I49" s="121">
        <v>1.3189655172413794</v>
      </c>
      <c r="J49" s="121">
        <v>144.82758620689657</v>
      </c>
      <c r="K49" s="122">
        <v>210</v>
      </c>
      <c r="L49" s="32"/>
    </row>
    <row r="50" spans="1:12" ht="16.5" x14ac:dyDescent="0.2">
      <c r="A50" s="19"/>
      <c r="B50" s="12"/>
      <c r="C50" s="90"/>
      <c r="D50" s="91"/>
      <c r="E50" s="87" t="s">
        <v>51</v>
      </c>
      <c r="F50" s="120">
        <v>40</v>
      </c>
      <c r="G50" s="123">
        <v>0.48</v>
      </c>
      <c r="H50" s="123">
        <v>1.88</v>
      </c>
      <c r="I50" s="123">
        <v>3.08</v>
      </c>
      <c r="J50" s="123">
        <v>31.33</v>
      </c>
      <c r="K50" s="124"/>
      <c r="L50" s="34"/>
    </row>
    <row r="51" spans="1:12" ht="16.5" x14ac:dyDescent="0.2">
      <c r="A51" s="19"/>
      <c r="B51" s="12"/>
      <c r="C51" s="90"/>
      <c r="D51" s="92" t="s">
        <v>22</v>
      </c>
      <c r="E51" s="87" t="s">
        <v>48</v>
      </c>
      <c r="F51" s="120">
        <v>200</v>
      </c>
      <c r="G51" s="123">
        <v>4.08</v>
      </c>
      <c r="H51" s="123">
        <v>3.54</v>
      </c>
      <c r="I51" s="123">
        <v>17.579999999999998</v>
      </c>
      <c r="J51" s="123">
        <v>118.6</v>
      </c>
      <c r="K51" s="122">
        <v>382</v>
      </c>
      <c r="L51" s="34"/>
    </row>
    <row r="52" spans="1:12" ht="31.5" x14ac:dyDescent="0.2">
      <c r="A52" s="19"/>
      <c r="B52" s="12"/>
      <c r="C52" s="90"/>
      <c r="D52" s="92" t="s">
        <v>23</v>
      </c>
      <c r="E52" s="93" t="s">
        <v>41</v>
      </c>
      <c r="F52" s="125">
        <v>30</v>
      </c>
      <c r="G52" s="126">
        <v>2.37</v>
      </c>
      <c r="H52" s="126">
        <v>0.54</v>
      </c>
      <c r="I52" s="126">
        <v>14.85</v>
      </c>
      <c r="J52" s="126">
        <v>72.900000000000006</v>
      </c>
      <c r="K52" s="124"/>
      <c r="L52" s="34"/>
    </row>
    <row r="53" spans="1:12" ht="16.5" x14ac:dyDescent="0.2">
      <c r="A53" s="19"/>
      <c r="B53" s="12"/>
      <c r="C53" s="90"/>
      <c r="D53" s="92"/>
      <c r="E53" s="94" t="s">
        <v>60</v>
      </c>
      <c r="F53" s="127">
        <v>30</v>
      </c>
      <c r="G53" s="128">
        <v>2.08</v>
      </c>
      <c r="H53" s="128">
        <v>0.4</v>
      </c>
      <c r="I53" s="128">
        <v>12.28</v>
      </c>
      <c r="J53" s="128">
        <v>62.4</v>
      </c>
      <c r="K53" s="124"/>
      <c r="L53" s="34"/>
    </row>
    <row r="54" spans="1:12" ht="16.5" x14ac:dyDescent="0.2">
      <c r="A54" s="19"/>
      <c r="B54" s="12"/>
      <c r="C54" s="90"/>
      <c r="D54" s="92" t="s">
        <v>24</v>
      </c>
      <c r="E54" s="93" t="s">
        <v>49</v>
      </c>
      <c r="F54" s="123">
        <v>135</v>
      </c>
      <c r="G54" s="123">
        <v>0.54</v>
      </c>
      <c r="H54" s="123">
        <v>0.54</v>
      </c>
      <c r="I54" s="123">
        <v>13.21</v>
      </c>
      <c r="J54" s="123">
        <v>59.4</v>
      </c>
      <c r="K54" s="129" t="s">
        <v>50</v>
      </c>
      <c r="L54" s="34"/>
    </row>
    <row r="55" spans="1:12" ht="16.5" x14ac:dyDescent="0.3">
      <c r="A55" s="19"/>
      <c r="B55" s="12"/>
      <c r="C55" s="90"/>
      <c r="D55" s="91"/>
      <c r="E55" s="87"/>
      <c r="F55" s="105"/>
      <c r="G55" s="106"/>
      <c r="H55" s="106"/>
      <c r="I55" s="106"/>
      <c r="J55" s="106"/>
      <c r="K55" s="116"/>
      <c r="L55" s="34"/>
    </row>
    <row r="56" spans="1:12" ht="15.75" x14ac:dyDescent="0.2">
      <c r="A56" s="19"/>
      <c r="B56" s="12"/>
      <c r="C56" s="90"/>
      <c r="D56" s="95"/>
      <c r="E56" s="84"/>
      <c r="F56" s="112"/>
      <c r="G56" s="112"/>
      <c r="H56" s="112"/>
      <c r="I56" s="112"/>
      <c r="J56" s="112"/>
      <c r="K56" s="113"/>
      <c r="L56" s="34"/>
    </row>
    <row r="57" spans="1:12" ht="15.75" x14ac:dyDescent="0.2">
      <c r="A57" s="20"/>
      <c r="B57" s="14"/>
      <c r="C57" s="96"/>
      <c r="D57" s="97" t="s">
        <v>33</v>
      </c>
      <c r="E57" s="85"/>
      <c r="F57" s="154">
        <f>SUM(F49:F56)</f>
        <v>522</v>
      </c>
      <c r="G57" s="154">
        <f t="shared" ref="G57" si="15">SUM(G49:G56)</f>
        <v>16.519827586206898</v>
      </c>
      <c r="H57" s="154">
        <f t="shared" ref="H57" si="16">SUM(H49:H56)</f>
        <v>19.313793103448273</v>
      </c>
      <c r="I57" s="154">
        <f t="shared" ref="I57" si="17">SUM(I49:I56)</f>
        <v>62.318965517241381</v>
      </c>
      <c r="J57" s="154">
        <f t="shared" ref="J57:L57" si="18">SUM(J49:J56)</f>
        <v>489.45758620689651</v>
      </c>
      <c r="K57" s="155"/>
      <c r="L57" s="153">
        <v>64.3</v>
      </c>
    </row>
    <row r="58" spans="1:12" ht="16.5" x14ac:dyDescent="0.2">
      <c r="A58" s="21">
        <f>A49</f>
        <v>1</v>
      </c>
      <c r="B58" s="10">
        <f>B49</f>
        <v>3</v>
      </c>
      <c r="C58" s="98" t="s">
        <v>25</v>
      </c>
      <c r="D58" s="92" t="s">
        <v>26</v>
      </c>
      <c r="E58" s="94" t="s">
        <v>71</v>
      </c>
      <c r="F58" s="128">
        <v>60</v>
      </c>
      <c r="G58" s="130">
        <v>0.84</v>
      </c>
      <c r="H58" s="130">
        <v>6.0239999999999991</v>
      </c>
      <c r="I58" s="130">
        <v>4.3739999999999997</v>
      </c>
      <c r="J58" s="130">
        <v>75.059999999999988</v>
      </c>
      <c r="K58" s="128">
        <v>67</v>
      </c>
      <c r="L58" s="34"/>
    </row>
    <row r="59" spans="1:12" ht="16.5" x14ac:dyDescent="0.2">
      <c r="A59" s="19"/>
      <c r="B59" s="12"/>
      <c r="C59" s="90"/>
      <c r="D59" s="92" t="s">
        <v>27</v>
      </c>
      <c r="E59" s="94" t="s">
        <v>72</v>
      </c>
      <c r="F59" s="128">
        <v>200</v>
      </c>
      <c r="G59" s="131">
        <v>1.4160000000000001</v>
      </c>
      <c r="H59" s="131">
        <v>3.9600000000000004</v>
      </c>
      <c r="I59" s="131">
        <v>6.32</v>
      </c>
      <c r="J59" s="131">
        <v>71.8</v>
      </c>
      <c r="K59" s="128">
        <v>88</v>
      </c>
      <c r="L59" s="34"/>
    </row>
    <row r="60" spans="1:12" ht="16.5" x14ac:dyDescent="0.2">
      <c r="A60" s="19"/>
      <c r="B60" s="12"/>
      <c r="C60" s="90"/>
      <c r="D60" s="92" t="s">
        <v>28</v>
      </c>
      <c r="E60" s="94" t="s">
        <v>73</v>
      </c>
      <c r="F60" s="128">
        <v>90</v>
      </c>
      <c r="G60" s="130">
        <v>8.7750000000000004</v>
      </c>
      <c r="H60" s="130">
        <v>4.4550000000000001</v>
      </c>
      <c r="I60" s="130">
        <v>3.42</v>
      </c>
      <c r="J60" s="130">
        <v>94.5</v>
      </c>
      <c r="K60" s="128">
        <v>229</v>
      </c>
      <c r="L60" s="34"/>
    </row>
    <row r="61" spans="1:12" ht="16.5" x14ac:dyDescent="0.2">
      <c r="A61" s="19"/>
      <c r="B61" s="12"/>
      <c r="C61" s="90"/>
      <c r="D61" s="92" t="s">
        <v>29</v>
      </c>
      <c r="E61" s="94" t="s">
        <v>74</v>
      </c>
      <c r="F61" s="128">
        <v>150</v>
      </c>
      <c r="G61" s="130">
        <v>3.1</v>
      </c>
      <c r="H61" s="130">
        <v>9.1583333333333332</v>
      </c>
      <c r="I61" s="130">
        <v>17.983333333333331</v>
      </c>
      <c r="J61" s="130">
        <v>172.85833333333335</v>
      </c>
      <c r="K61" s="128">
        <v>312</v>
      </c>
      <c r="L61" s="34"/>
    </row>
    <row r="62" spans="1:12" ht="16.5" x14ac:dyDescent="0.2">
      <c r="A62" s="19"/>
      <c r="B62" s="12"/>
      <c r="C62" s="90"/>
      <c r="D62" s="92" t="s">
        <v>30</v>
      </c>
      <c r="E62" s="94" t="s">
        <v>75</v>
      </c>
      <c r="F62" s="128">
        <v>180</v>
      </c>
      <c r="G62" s="130">
        <v>0.59399999999999997</v>
      </c>
      <c r="H62" s="130">
        <v>8.1000000000000003E-2</v>
      </c>
      <c r="I62" s="130">
        <v>28.926000000000002</v>
      </c>
      <c r="J62" s="130">
        <v>119.52000000000001</v>
      </c>
      <c r="K62" s="128">
        <v>348</v>
      </c>
      <c r="L62" s="34"/>
    </row>
    <row r="63" spans="1:12" ht="31.5" x14ac:dyDescent="0.2">
      <c r="A63" s="19"/>
      <c r="B63" s="12"/>
      <c r="C63" s="90"/>
      <c r="D63" s="92" t="s">
        <v>31</v>
      </c>
      <c r="E63" s="94" t="s">
        <v>41</v>
      </c>
      <c r="F63" s="132">
        <v>30</v>
      </c>
      <c r="G63" s="133">
        <v>2.37</v>
      </c>
      <c r="H63" s="133">
        <v>0.54</v>
      </c>
      <c r="I63" s="133">
        <v>14.85</v>
      </c>
      <c r="J63" s="133">
        <v>72.900000000000006</v>
      </c>
      <c r="K63" s="124"/>
      <c r="L63" s="34"/>
    </row>
    <row r="64" spans="1:12" ht="16.5" x14ac:dyDescent="0.2">
      <c r="A64" s="19"/>
      <c r="B64" s="12"/>
      <c r="C64" s="90"/>
      <c r="D64" s="92" t="s">
        <v>32</v>
      </c>
      <c r="E64" s="94" t="s">
        <v>60</v>
      </c>
      <c r="F64" s="127">
        <v>30</v>
      </c>
      <c r="G64" s="128">
        <v>2.08</v>
      </c>
      <c r="H64" s="128">
        <v>0.4</v>
      </c>
      <c r="I64" s="128">
        <v>12.28</v>
      </c>
      <c r="J64" s="128">
        <v>62.4</v>
      </c>
      <c r="K64" s="124"/>
      <c r="L64" s="34"/>
    </row>
    <row r="65" spans="1:12" ht="15.75" x14ac:dyDescent="0.2">
      <c r="A65" s="19"/>
      <c r="B65" s="12"/>
      <c r="C65" s="90"/>
      <c r="D65" s="95"/>
      <c r="E65" s="84"/>
      <c r="F65" s="112"/>
      <c r="G65" s="112"/>
      <c r="H65" s="112"/>
      <c r="I65" s="112"/>
      <c r="J65" s="112"/>
      <c r="K65" s="113"/>
      <c r="L65" s="34"/>
    </row>
    <row r="66" spans="1:12" ht="15.75" x14ac:dyDescent="0.2">
      <c r="A66" s="19"/>
      <c r="B66" s="12"/>
      <c r="C66" s="90"/>
      <c r="D66" s="95"/>
      <c r="E66" s="84"/>
      <c r="F66" s="112"/>
      <c r="G66" s="112"/>
      <c r="H66" s="112"/>
      <c r="I66" s="112"/>
      <c r="J66" s="112"/>
      <c r="K66" s="113"/>
      <c r="L66" s="34"/>
    </row>
    <row r="67" spans="1:12" ht="15.75" x14ac:dyDescent="0.2">
      <c r="A67" s="20"/>
      <c r="B67" s="14"/>
      <c r="C67" s="96"/>
      <c r="D67" s="97" t="s">
        <v>33</v>
      </c>
      <c r="E67" s="85"/>
      <c r="F67" s="148">
        <f>SUM(F58:F66)</f>
        <v>740</v>
      </c>
      <c r="G67" s="148">
        <f t="shared" ref="G67" si="19">SUM(G58:G66)</f>
        <v>19.174999999999997</v>
      </c>
      <c r="H67" s="148">
        <f t="shared" ref="H67" si="20">SUM(H58:H66)</f>
        <v>24.618333333333329</v>
      </c>
      <c r="I67" s="148">
        <f t="shared" ref="I67" si="21">SUM(I58:I66)</f>
        <v>88.153333333333336</v>
      </c>
      <c r="J67" s="148">
        <f t="shared" ref="J67" si="22">SUM(J58:J66)</f>
        <v>669.0383333333333</v>
      </c>
      <c r="K67" s="149"/>
      <c r="L67" s="157">
        <v>79.19</v>
      </c>
    </row>
    <row r="68" spans="1:12" ht="15.75" customHeight="1" x14ac:dyDescent="0.2">
      <c r="A68" s="24">
        <f>A49</f>
        <v>1</v>
      </c>
      <c r="B68" s="25">
        <f>B49</f>
        <v>3</v>
      </c>
      <c r="C68" s="99" t="s">
        <v>4</v>
      </c>
      <c r="D68" s="100"/>
      <c r="E68" s="86"/>
      <c r="F68" s="156">
        <f>F57+F67</f>
        <v>1262</v>
      </c>
      <c r="G68" s="156">
        <f t="shared" ref="G68" si="23">G57+G67</f>
        <v>35.694827586206898</v>
      </c>
      <c r="H68" s="156">
        <f t="shared" ref="H68" si="24">H57+H67</f>
        <v>43.932126436781601</v>
      </c>
      <c r="I68" s="156">
        <f t="shared" ref="I68" si="25">I57+I67</f>
        <v>150.4722988505747</v>
      </c>
      <c r="J68" s="156">
        <f t="shared" ref="J68:L68" si="26">J57+J67</f>
        <v>1158.4959195402298</v>
      </c>
      <c r="K68" s="156"/>
      <c r="L68" s="158">
        <f t="shared" si="26"/>
        <v>143.49</v>
      </c>
    </row>
    <row r="69" spans="1:12" ht="16.5" x14ac:dyDescent="0.2">
      <c r="A69" s="16">
        <v>1</v>
      </c>
      <c r="B69" s="17">
        <v>4</v>
      </c>
      <c r="C69" s="88" t="s">
        <v>20</v>
      </c>
      <c r="D69" s="89" t="s">
        <v>21</v>
      </c>
      <c r="E69" s="93" t="s">
        <v>52</v>
      </c>
      <c r="F69" s="134">
        <v>50</v>
      </c>
      <c r="G69" s="123">
        <v>7.95</v>
      </c>
      <c r="H69" s="123">
        <v>12.48</v>
      </c>
      <c r="I69" s="123">
        <v>8.2899999999999991</v>
      </c>
      <c r="J69" s="123">
        <v>177</v>
      </c>
      <c r="K69" s="123">
        <v>294</v>
      </c>
      <c r="L69" s="32"/>
    </row>
    <row r="70" spans="1:12" ht="16.5" x14ac:dyDescent="0.2">
      <c r="A70" s="19"/>
      <c r="B70" s="12"/>
      <c r="C70" s="90"/>
      <c r="D70" s="91"/>
      <c r="E70" s="93" t="s">
        <v>53</v>
      </c>
      <c r="F70" s="134">
        <v>100</v>
      </c>
      <c r="G70" s="121">
        <v>3.813333333333333</v>
      </c>
      <c r="H70" s="121">
        <v>3.8533333333333335</v>
      </c>
      <c r="I70" s="121">
        <v>20.299999999999997</v>
      </c>
      <c r="J70" s="121">
        <v>130.47999999999999</v>
      </c>
      <c r="K70" s="123">
        <v>202</v>
      </c>
      <c r="L70" s="34"/>
    </row>
    <row r="71" spans="1:12" ht="16.5" x14ac:dyDescent="0.2">
      <c r="A71" s="19"/>
      <c r="B71" s="12"/>
      <c r="C71" s="90"/>
      <c r="D71" s="92" t="s">
        <v>22</v>
      </c>
      <c r="E71" s="93" t="s">
        <v>54</v>
      </c>
      <c r="F71" s="123">
        <v>200</v>
      </c>
      <c r="G71" s="123">
        <v>0.13</v>
      </c>
      <c r="H71" s="123">
        <v>0.02</v>
      </c>
      <c r="I71" s="123">
        <v>15.2</v>
      </c>
      <c r="J71" s="123">
        <v>62</v>
      </c>
      <c r="K71" s="123">
        <v>377</v>
      </c>
      <c r="L71" s="34"/>
    </row>
    <row r="72" spans="1:12" ht="31.5" x14ac:dyDescent="0.2">
      <c r="A72" s="19"/>
      <c r="B72" s="12"/>
      <c r="C72" s="90"/>
      <c r="D72" s="92" t="s">
        <v>23</v>
      </c>
      <c r="E72" s="93" t="s">
        <v>41</v>
      </c>
      <c r="F72" s="125">
        <v>30</v>
      </c>
      <c r="G72" s="126">
        <v>2.37</v>
      </c>
      <c r="H72" s="126">
        <v>0.54</v>
      </c>
      <c r="I72" s="126">
        <v>14.85</v>
      </c>
      <c r="J72" s="126">
        <v>72.900000000000006</v>
      </c>
      <c r="K72" s="124"/>
      <c r="L72" s="34"/>
    </row>
    <row r="73" spans="1:12" ht="16.5" x14ac:dyDescent="0.2">
      <c r="A73" s="19"/>
      <c r="B73" s="12"/>
      <c r="C73" s="90"/>
      <c r="D73" s="92"/>
      <c r="E73" s="94" t="s">
        <v>60</v>
      </c>
      <c r="F73" s="127">
        <v>30</v>
      </c>
      <c r="G73" s="128">
        <v>2.08</v>
      </c>
      <c r="H73" s="128">
        <v>0.4</v>
      </c>
      <c r="I73" s="128">
        <v>12.28</v>
      </c>
      <c r="J73" s="128">
        <v>62.4</v>
      </c>
      <c r="K73" s="124"/>
      <c r="L73" s="34"/>
    </row>
    <row r="74" spans="1:12" ht="16.5" x14ac:dyDescent="0.2">
      <c r="A74" s="19"/>
      <c r="B74" s="12"/>
      <c r="C74" s="90"/>
      <c r="D74" s="92" t="s">
        <v>24</v>
      </c>
      <c r="E74" s="93" t="s">
        <v>49</v>
      </c>
      <c r="F74" s="123">
        <v>100</v>
      </c>
      <c r="G74" s="123">
        <v>0.4</v>
      </c>
      <c r="H74" s="123">
        <v>0.4</v>
      </c>
      <c r="I74" s="123">
        <v>9.8000000000000007</v>
      </c>
      <c r="J74" s="123">
        <v>44</v>
      </c>
      <c r="K74" s="129" t="s">
        <v>50</v>
      </c>
      <c r="L74" s="34"/>
    </row>
    <row r="75" spans="1:12" ht="15.75" x14ac:dyDescent="0.2">
      <c r="A75" s="19"/>
      <c r="B75" s="12"/>
      <c r="C75" s="90"/>
      <c r="D75" s="95"/>
      <c r="E75" s="84"/>
      <c r="F75" s="112"/>
      <c r="G75" s="112"/>
      <c r="H75" s="112"/>
      <c r="I75" s="112"/>
      <c r="J75" s="112"/>
      <c r="K75" s="113"/>
      <c r="L75" s="34"/>
    </row>
    <row r="76" spans="1:12" ht="15.75" x14ac:dyDescent="0.2">
      <c r="A76" s="19"/>
      <c r="B76" s="12"/>
      <c r="C76" s="90"/>
      <c r="D76" s="95"/>
      <c r="E76" s="84"/>
      <c r="F76" s="112"/>
      <c r="G76" s="112"/>
      <c r="H76" s="112"/>
      <c r="I76" s="112"/>
      <c r="J76" s="112"/>
      <c r="K76" s="113"/>
      <c r="L76" s="34"/>
    </row>
    <row r="77" spans="1:12" ht="15.75" x14ac:dyDescent="0.2">
      <c r="A77" s="20"/>
      <c r="B77" s="14"/>
      <c r="C77" s="96"/>
      <c r="D77" s="97" t="s">
        <v>33</v>
      </c>
      <c r="E77" s="85"/>
      <c r="F77" s="148">
        <f>SUM(F69:F76)</f>
        <v>510</v>
      </c>
      <c r="G77" s="148">
        <f t="shared" ref="G77" si="27">SUM(G69:G76)</f>
        <v>16.743333333333332</v>
      </c>
      <c r="H77" s="148">
        <f t="shared" ref="H77" si="28">SUM(H69:H76)</f>
        <v>17.693333333333332</v>
      </c>
      <c r="I77" s="148">
        <f t="shared" ref="I77" si="29">SUM(I69:I76)</f>
        <v>80.719999999999985</v>
      </c>
      <c r="J77" s="148">
        <f t="shared" ref="J77" si="30">SUM(J69:J76)</f>
        <v>548.78</v>
      </c>
      <c r="K77" s="149"/>
      <c r="L77" s="157">
        <v>64.3</v>
      </c>
    </row>
    <row r="78" spans="1:12" ht="16.5" x14ac:dyDescent="0.2">
      <c r="A78" s="21">
        <f>A69</f>
        <v>1</v>
      </c>
      <c r="B78" s="10">
        <f>B69</f>
        <v>4</v>
      </c>
      <c r="C78" s="98" t="s">
        <v>25</v>
      </c>
      <c r="D78" s="92" t="s">
        <v>26</v>
      </c>
      <c r="E78" s="101" t="s">
        <v>76</v>
      </c>
      <c r="F78" s="135">
        <v>60</v>
      </c>
      <c r="G78" s="130">
        <v>0.48</v>
      </c>
      <c r="H78" s="130">
        <v>0.06</v>
      </c>
      <c r="I78" s="130">
        <v>1.02</v>
      </c>
      <c r="J78" s="130">
        <v>6</v>
      </c>
      <c r="K78" s="136" t="s">
        <v>78</v>
      </c>
      <c r="L78" s="34"/>
    </row>
    <row r="79" spans="1:12" ht="16.5" x14ac:dyDescent="0.2">
      <c r="A79" s="19"/>
      <c r="B79" s="12"/>
      <c r="C79" s="90"/>
      <c r="D79" s="92" t="s">
        <v>27</v>
      </c>
      <c r="E79" s="94" t="s">
        <v>77</v>
      </c>
      <c r="F79" s="128">
        <v>200</v>
      </c>
      <c r="G79" s="131">
        <v>4.3920000000000003</v>
      </c>
      <c r="H79" s="131">
        <v>4.2159999999999993</v>
      </c>
      <c r="I79" s="131">
        <v>13.231999999999999</v>
      </c>
      <c r="J79" s="131">
        <v>118.6</v>
      </c>
      <c r="K79" s="128">
        <v>102</v>
      </c>
      <c r="L79" s="34"/>
    </row>
    <row r="80" spans="1:12" ht="16.5" x14ac:dyDescent="0.2">
      <c r="A80" s="19"/>
      <c r="B80" s="12"/>
      <c r="C80" s="90"/>
      <c r="D80" s="92"/>
      <c r="E80" s="94" t="s">
        <v>81</v>
      </c>
      <c r="F80" s="137">
        <v>40</v>
      </c>
      <c r="G80" s="128">
        <v>5.08</v>
      </c>
      <c r="H80" s="128">
        <v>4.5999999999999996</v>
      </c>
      <c r="I80" s="128">
        <v>0.28000000000000003</v>
      </c>
      <c r="J80" s="128">
        <v>63</v>
      </c>
      <c r="K80" s="124">
        <v>209</v>
      </c>
      <c r="L80" s="34"/>
    </row>
    <row r="81" spans="1:12" ht="16.5" x14ac:dyDescent="0.2">
      <c r="A81" s="19"/>
      <c r="B81" s="12"/>
      <c r="C81" s="90"/>
      <c r="D81" s="92" t="s">
        <v>28</v>
      </c>
      <c r="E81" s="94" t="s">
        <v>79</v>
      </c>
      <c r="F81" s="128">
        <v>90</v>
      </c>
      <c r="G81" s="130">
        <v>12.276000000000002</v>
      </c>
      <c r="H81" s="130">
        <v>11.871</v>
      </c>
      <c r="I81" s="130">
        <v>7.173</v>
      </c>
      <c r="J81" s="130">
        <v>185.4</v>
      </c>
      <c r="K81" s="128">
        <v>297</v>
      </c>
      <c r="L81" s="34"/>
    </row>
    <row r="82" spans="1:12" ht="16.5" x14ac:dyDescent="0.2">
      <c r="A82" s="19"/>
      <c r="B82" s="12"/>
      <c r="C82" s="90"/>
      <c r="D82" s="92" t="s">
        <v>29</v>
      </c>
      <c r="E82" s="94" t="s">
        <v>80</v>
      </c>
      <c r="F82" s="128">
        <v>150</v>
      </c>
      <c r="G82" s="128">
        <v>2.58</v>
      </c>
      <c r="H82" s="128">
        <v>4.05</v>
      </c>
      <c r="I82" s="128">
        <v>11.78</v>
      </c>
      <c r="J82" s="128">
        <v>93.88</v>
      </c>
      <c r="K82" s="128">
        <v>321</v>
      </c>
      <c r="L82" s="34"/>
    </row>
    <row r="83" spans="1:12" ht="16.5" x14ac:dyDescent="0.2">
      <c r="A83" s="19"/>
      <c r="B83" s="12"/>
      <c r="C83" s="90"/>
      <c r="D83" s="92" t="s">
        <v>30</v>
      </c>
      <c r="E83" s="94" t="s">
        <v>65</v>
      </c>
      <c r="F83" s="128">
        <v>180</v>
      </c>
      <c r="G83" s="130">
        <v>0.14400000000000002</v>
      </c>
      <c r="H83" s="130">
        <v>0.14400000000000002</v>
      </c>
      <c r="I83" s="130">
        <v>25.091999999999999</v>
      </c>
      <c r="J83" s="130">
        <v>103.14</v>
      </c>
      <c r="K83" s="128">
        <v>342</v>
      </c>
      <c r="L83" s="34"/>
    </row>
    <row r="84" spans="1:12" ht="31.5" x14ac:dyDescent="0.2">
      <c r="A84" s="19"/>
      <c r="B84" s="12"/>
      <c r="C84" s="90"/>
      <c r="D84" s="92" t="s">
        <v>31</v>
      </c>
      <c r="E84" s="94" t="s">
        <v>41</v>
      </c>
      <c r="F84" s="132">
        <v>30</v>
      </c>
      <c r="G84" s="133">
        <v>2.37</v>
      </c>
      <c r="H84" s="133">
        <v>0.54</v>
      </c>
      <c r="I84" s="133">
        <v>14.85</v>
      </c>
      <c r="J84" s="133">
        <v>72.900000000000006</v>
      </c>
      <c r="K84" s="124"/>
      <c r="L84" s="34"/>
    </row>
    <row r="85" spans="1:12" ht="16.5" x14ac:dyDescent="0.2">
      <c r="A85" s="19"/>
      <c r="B85" s="12"/>
      <c r="C85" s="90"/>
      <c r="D85" s="92" t="s">
        <v>32</v>
      </c>
      <c r="E85" s="94" t="s">
        <v>60</v>
      </c>
      <c r="F85" s="127">
        <v>30</v>
      </c>
      <c r="G85" s="128">
        <v>2.08</v>
      </c>
      <c r="H85" s="128">
        <v>0.4</v>
      </c>
      <c r="I85" s="128">
        <v>12.28</v>
      </c>
      <c r="J85" s="128">
        <v>62.4</v>
      </c>
      <c r="K85" s="124"/>
      <c r="L85" s="34"/>
    </row>
    <row r="86" spans="1:12" ht="15.75" x14ac:dyDescent="0.2">
      <c r="A86" s="19"/>
      <c r="B86" s="12"/>
      <c r="C86" s="90"/>
      <c r="D86" s="91"/>
      <c r="E86" s="102"/>
      <c r="F86" s="108"/>
      <c r="G86" s="108"/>
      <c r="H86" s="108"/>
      <c r="I86" s="108"/>
      <c r="J86" s="108"/>
      <c r="K86" s="108"/>
      <c r="L86" s="34"/>
    </row>
    <row r="87" spans="1:12" ht="15.75" x14ac:dyDescent="0.2">
      <c r="A87" s="19"/>
      <c r="B87" s="12"/>
      <c r="C87" s="90"/>
      <c r="D87" s="95"/>
      <c r="E87" s="84"/>
      <c r="F87" s="112"/>
      <c r="G87" s="112"/>
      <c r="H87" s="112"/>
      <c r="I87" s="112"/>
      <c r="J87" s="112"/>
      <c r="K87" s="113"/>
      <c r="L87" s="34"/>
    </row>
    <row r="88" spans="1:12" ht="15.75" x14ac:dyDescent="0.2">
      <c r="A88" s="20"/>
      <c r="B88" s="14"/>
      <c r="C88" s="96"/>
      <c r="D88" s="97" t="s">
        <v>33</v>
      </c>
      <c r="E88" s="85"/>
      <c r="F88" s="148">
        <f>SUM(F78:F87)</f>
        <v>780</v>
      </c>
      <c r="G88" s="148">
        <f t="shared" ref="G88" si="31">SUM(G78:G87)</f>
        <v>29.402000000000001</v>
      </c>
      <c r="H88" s="148">
        <f t="shared" ref="H88" si="32">SUM(H78:H87)</f>
        <v>25.880999999999997</v>
      </c>
      <c r="I88" s="148">
        <f t="shared" ref="I88" si="33">SUM(I78:I87)</f>
        <v>85.706999999999994</v>
      </c>
      <c r="J88" s="148">
        <f t="shared" ref="J88" si="34">SUM(J78:J87)</f>
        <v>705.31999999999994</v>
      </c>
      <c r="K88" s="149"/>
      <c r="L88" s="157">
        <v>79.19</v>
      </c>
    </row>
    <row r="89" spans="1:12" ht="15.75" customHeight="1" x14ac:dyDescent="0.2">
      <c r="A89" s="24">
        <f>A69</f>
        <v>1</v>
      </c>
      <c r="B89" s="25">
        <f>B69</f>
        <v>4</v>
      </c>
      <c r="C89" s="99" t="s">
        <v>4</v>
      </c>
      <c r="D89" s="100"/>
      <c r="E89" s="86"/>
      <c r="F89" s="156">
        <f>F77+F88</f>
        <v>1290</v>
      </c>
      <c r="G89" s="156">
        <f t="shared" ref="G89" si="35">G77+G88</f>
        <v>46.145333333333333</v>
      </c>
      <c r="H89" s="156">
        <f t="shared" ref="H89" si="36">H77+H88</f>
        <v>43.574333333333328</v>
      </c>
      <c r="I89" s="156">
        <f t="shared" ref="I89" si="37">I77+I88</f>
        <v>166.42699999999996</v>
      </c>
      <c r="J89" s="156">
        <f t="shared" ref="J89:L89" si="38">J77+J88</f>
        <v>1254.0999999999999</v>
      </c>
      <c r="K89" s="156"/>
      <c r="L89" s="158">
        <f t="shared" si="38"/>
        <v>143.49</v>
      </c>
    </row>
    <row r="90" spans="1:12" ht="16.5" x14ac:dyDescent="0.2">
      <c r="A90" s="16">
        <v>1</v>
      </c>
      <c r="B90" s="17">
        <v>5</v>
      </c>
      <c r="C90" s="88" t="s">
        <v>20</v>
      </c>
      <c r="D90" s="89" t="s">
        <v>21</v>
      </c>
      <c r="E90" s="93" t="s">
        <v>55</v>
      </c>
      <c r="F90" s="123">
        <v>200</v>
      </c>
      <c r="G90" s="121">
        <v>7.4480000000000004</v>
      </c>
      <c r="H90" s="121">
        <v>12.215999999999999</v>
      </c>
      <c r="I90" s="121">
        <v>32.624000000000002</v>
      </c>
      <c r="J90" s="121">
        <v>271.31999999999994</v>
      </c>
      <c r="K90" s="138">
        <v>182</v>
      </c>
      <c r="L90" s="32"/>
    </row>
    <row r="91" spans="1:12" ht="16.5" x14ac:dyDescent="0.2">
      <c r="A91" s="19"/>
      <c r="B91" s="12"/>
      <c r="C91" s="90"/>
      <c r="D91" s="91"/>
      <c r="E91" s="103" t="s">
        <v>56</v>
      </c>
      <c r="F91" s="126">
        <v>40</v>
      </c>
      <c r="G91" s="126">
        <v>2.72</v>
      </c>
      <c r="H91" s="126">
        <v>7.44</v>
      </c>
      <c r="I91" s="126">
        <v>26.32</v>
      </c>
      <c r="J91" s="126">
        <v>118.08</v>
      </c>
      <c r="K91" s="124"/>
      <c r="L91" s="34"/>
    </row>
    <row r="92" spans="1:12" ht="16.5" x14ac:dyDescent="0.2">
      <c r="A92" s="19"/>
      <c r="B92" s="12"/>
      <c r="C92" s="90"/>
      <c r="D92" s="92" t="s">
        <v>22</v>
      </c>
      <c r="E92" s="93" t="s">
        <v>40</v>
      </c>
      <c r="F92" s="139">
        <v>200</v>
      </c>
      <c r="G92" s="123">
        <v>7.0000000000000007E-2</v>
      </c>
      <c r="H92" s="123">
        <v>0.02</v>
      </c>
      <c r="I92" s="123">
        <v>15</v>
      </c>
      <c r="J92" s="123">
        <v>60</v>
      </c>
      <c r="K92" s="124">
        <v>386</v>
      </c>
      <c r="L92" s="34"/>
    </row>
    <row r="93" spans="1:12" ht="31.5" x14ac:dyDescent="0.2">
      <c r="A93" s="19"/>
      <c r="B93" s="12"/>
      <c r="C93" s="90"/>
      <c r="D93" s="92" t="s">
        <v>23</v>
      </c>
      <c r="E93" s="93" t="s">
        <v>41</v>
      </c>
      <c r="F93" s="125">
        <v>30</v>
      </c>
      <c r="G93" s="126">
        <v>2.37</v>
      </c>
      <c r="H93" s="126">
        <v>0.54</v>
      </c>
      <c r="I93" s="126">
        <v>14.85</v>
      </c>
      <c r="J93" s="126">
        <v>72.900000000000006</v>
      </c>
      <c r="K93" s="124"/>
      <c r="L93" s="34"/>
    </row>
    <row r="94" spans="1:12" ht="16.5" x14ac:dyDescent="0.2">
      <c r="A94" s="19"/>
      <c r="B94" s="12"/>
      <c r="C94" s="90"/>
      <c r="D94" s="92"/>
      <c r="E94" s="94" t="s">
        <v>60</v>
      </c>
      <c r="F94" s="127">
        <v>30</v>
      </c>
      <c r="G94" s="128">
        <v>2.08</v>
      </c>
      <c r="H94" s="128">
        <v>0.4</v>
      </c>
      <c r="I94" s="128">
        <v>12.28</v>
      </c>
      <c r="J94" s="128">
        <v>62.4</v>
      </c>
      <c r="K94" s="124"/>
      <c r="L94" s="34"/>
    </row>
    <row r="95" spans="1:12" ht="15.75" x14ac:dyDescent="0.2">
      <c r="A95" s="19"/>
      <c r="B95" s="12"/>
      <c r="C95" s="90"/>
      <c r="D95" s="92" t="s">
        <v>24</v>
      </c>
      <c r="E95" s="87"/>
      <c r="F95" s="140"/>
      <c r="G95" s="140"/>
      <c r="H95" s="140"/>
      <c r="I95" s="140"/>
      <c r="J95" s="140"/>
      <c r="K95" s="124"/>
      <c r="L95" s="34"/>
    </row>
    <row r="96" spans="1:12" ht="16.5" x14ac:dyDescent="0.3">
      <c r="A96" s="19"/>
      <c r="B96" s="12"/>
      <c r="C96" s="90"/>
      <c r="D96" s="95"/>
      <c r="E96" s="103"/>
      <c r="F96" s="107"/>
      <c r="G96" s="107"/>
      <c r="H96" s="107"/>
      <c r="I96" s="107"/>
      <c r="J96" s="107"/>
      <c r="K96" s="113"/>
      <c r="L96" s="34"/>
    </row>
    <row r="97" spans="1:12" ht="15.75" x14ac:dyDescent="0.2">
      <c r="A97" s="19"/>
      <c r="B97" s="12"/>
      <c r="C97" s="90"/>
      <c r="D97" s="95"/>
      <c r="E97" s="84"/>
      <c r="F97" s="112"/>
      <c r="G97" s="112"/>
      <c r="H97" s="112"/>
      <c r="I97" s="112"/>
      <c r="J97" s="112"/>
      <c r="K97" s="113"/>
      <c r="L97" s="34"/>
    </row>
    <row r="98" spans="1:12" ht="15.75" x14ac:dyDescent="0.2">
      <c r="A98" s="20"/>
      <c r="B98" s="14"/>
      <c r="C98" s="96"/>
      <c r="D98" s="97" t="s">
        <v>33</v>
      </c>
      <c r="E98" s="85"/>
      <c r="F98" s="148">
        <f>SUM(F90:F97)</f>
        <v>500</v>
      </c>
      <c r="G98" s="148">
        <f t="shared" ref="G98" si="39">SUM(G90:G97)</f>
        <v>14.688000000000001</v>
      </c>
      <c r="H98" s="148">
        <f t="shared" ref="H98" si="40">SUM(H90:H97)</f>
        <v>20.615999999999996</v>
      </c>
      <c r="I98" s="148">
        <f t="shared" ref="I98" si="41">SUM(I90:I97)</f>
        <v>101.074</v>
      </c>
      <c r="J98" s="148">
        <f t="shared" ref="J98" si="42">SUM(J90:J97)</f>
        <v>584.69999999999993</v>
      </c>
      <c r="K98" s="149"/>
      <c r="L98" s="157">
        <v>64.3</v>
      </c>
    </row>
    <row r="99" spans="1:12" ht="16.5" x14ac:dyDescent="0.2">
      <c r="A99" s="21">
        <f>A90</f>
        <v>1</v>
      </c>
      <c r="B99" s="10">
        <f>B90</f>
        <v>5</v>
      </c>
      <c r="C99" s="98" t="s">
        <v>25</v>
      </c>
      <c r="D99" s="92" t="s">
        <v>26</v>
      </c>
      <c r="E99" s="94" t="s">
        <v>82</v>
      </c>
      <c r="F99" s="128">
        <v>60</v>
      </c>
      <c r="G99" s="130">
        <v>0.85199999999999998</v>
      </c>
      <c r="H99" s="130">
        <v>3.6179999999999999</v>
      </c>
      <c r="I99" s="130">
        <v>3.7559999999999998</v>
      </c>
      <c r="J99" s="130">
        <v>51</v>
      </c>
      <c r="K99" s="128">
        <v>55</v>
      </c>
      <c r="L99" s="34"/>
    </row>
    <row r="100" spans="1:12" ht="16.5" x14ac:dyDescent="0.2">
      <c r="A100" s="19"/>
      <c r="B100" s="12"/>
      <c r="C100" s="90"/>
      <c r="D100" s="92" t="s">
        <v>27</v>
      </c>
      <c r="E100" s="94" t="s">
        <v>83</v>
      </c>
      <c r="F100" s="128">
        <v>200</v>
      </c>
      <c r="G100" s="130">
        <v>2.056</v>
      </c>
      <c r="H100" s="130">
        <v>4.4319999999999995</v>
      </c>
      <c r="I100" s="130">
        <v>9.2959999999999994</v>
      </c>
      <c r="J100" s="130">
        <v>92.600000000000009</v>
      </c>
      <c r="K100" s="128">
        <v>113</v>
      </c>
      <c r="L100" s="34"/>
    </row>
    <row r="101" spans="1:12" ht="16.5" x14ac:dyDescent="0.2">
      <c r="A101" s="19"/>
      <c r="B101" s="12"/>
      <c r="C101" s="90"/>
      <c r="D101" s="92" t="s">
        <v>28</v>
      </c>
      <c r="E101" s="94" t="s">
        <v>84</v>
      </c>
      <c r="F101" s="128">
        <v>200</v>
      </c>
      <c r="G101" s="130">
        <v>16.89</v>
      </c>
      <c r="H101" s="130">
        <v>9.8699999999999992</v>
      </c>
      <c r="I101" s="130">
        <v>36.450000000000003</v>
      </c>
      <c r="J101" s="130">
        <v>302.67</v>
      </c>
      <c r="K101" s="128">
        <v>291</v>
      </c>
      <c r="L101" s="34"/>
    </row>
    <row r="102" spans="1:12" ht="15.75" x14ac:dyDescent="0.2">
      <c r="A102" s="19"/>
      <c r="B102" s="12"/>
      <c r="C102" s="90"/>
      <c r="D102" s="92" t="s">
        <v>29</v>
      </c>
      <c r="E102" s="87"/>
      <c r="F102" s="140"/>
      <c r="G102" s="140"/>
      <c r="H102" s="140"/>
      <c r="I102" s="140"/>
      <c r="J102" s="140"/>
      <c r="K102" s="124"/>
      <c r="L102" s="34"/>
    </row>
    <row r="103" spans="1:12" ht="16.5" x14ac:dyDescent="0.2">
      <c r="A103" s="19"/>
      <c r="B103" s="12"/>
      <c r="C103" s="90"/>
      <c r="D103" s="92" t="s">
        <v>30</v>
      </c>
      <c r="E103" s="94" t="s">
        <v>85</v>
      </c>
      <c r="F103" s="141">
        <v>180</v>
      </c>
      <c r="G103" s="142">
        <v>0.9</v>
      </c>
      <c r="H103" s="142">
        <v>0</v>
      </c>
      <c r="I103" s="142">
        <v>18.18</v>
      </c>
      <c r="J103" s="142">
        <v>76.319999999999993</v>
      </c>
      <c r="K103" s="124">
        <v>389</v>
      </c>
      <c r="L103" s="34"/>
    </row>
    <row r="104" spans="1:12" ht="16.5" x14ac:dyDescent="0.2">
      <c r="A104" s="19"/>
      <c r="B104" s="12"/>
      <c r="C104" s="90"/>
      <c r="D104" s="92"/>
      <c r="E104" s="104" t="s">
        <v>56</v>
      </c>
      <c r="F104" s="133">
        <v>40</v>
      </c>
      <c r="G104" s="133">
        <v>2.72</v>
      </c>
      <c r="H104" s="133">
        <v>7.44</v>
      </c>
      <c r="I104" s="133">
        <v>26.32</v>
      </c>
      <c r="J104" s="133">
        <v>118.08</v>
      </c>
      <c r="K104" s="124"/>
      <c r="L104" s="34"/>
    </row>
    <row r="105" spans="1:12" ht="31.5" x14ac:dyDescent="0.2">
      <c r="A105" s="19"/>
      <c r="B105" s="12"/>
      <c r="C105" s="90"/>
      <c r="D105" s="92" t="s">
        <v>31</v>
      </c>
      <c r="E105" s="94" t="s">
        <v>41</v>
      </c>
      <c r="F105" s="132">
        <v>30</v>
      </c>
      <c r="G105" s="133">
        <v>2.37</v>
      </c>
      <c r="H105" s="133">
        <v>0.54</v>
      </c>
      <c r="I105" s="133">
        <v>14.85</v>
      </c>
      <c r="J105" s="133">
        <v>72.900000000000006</v>
      </c>
      <c r="K105" s="124"/>
      <c r="L105" s="34"/>
    </row>
    <row r="106" spans="1:12" ht="16.5" x14ac:dyDescent="0.2">
      <c r="A106" s="19"/>
      <c r="B106" s="12"/>
      <c r="C106" s="90"/>
      <c r="D106" s="92" t="s">
        <v>32</v>
      </c>
      <c r="E106" s="94" t="s">
        <v>60</v>
      </c>
      <c r="F106" s="127">
        <v>30</v>
      </c>
      <c r="G106" s="128">
        <v>2.08</v>
      </c>
      <c r="H106" s="128">
        <v>0.4</v>
      </c>
      <c r="I106" s="128">
        <v>12.28</v>
      </c>
      <c r="J106" s="128">
        <v>62.4</v>
      </c>
      <c r="K106" s="124"/>
      <c r="L106" s="34"/>
    </row>
    <row r="107" spans="1:12" ht="15.75" x14ac:dyDescent="0.2">
      <c r="A107" s="19"/>
      <c r="B107" s="12"/>
      <c r="C107" s="90"/>
      <c r="D107" s="95"/>
      <c r="E107" s="84"/>
      <c r="F107" s="118"/>
      <c r="G107" s="118"/>
      <c r="H107" s="118"/>
      <c r="I107" s="118"/>
      <c r="J107" s="118"/>
      <c r="K107" s="119"/>
      <c r="L107" s="34"/>
    </row>
    <row r="108" spans="1:12" ht="15.75" x14ac:dyDescent="0.2">
      <c r="A108" s="19"/>
      <c r="B108" s="12"/>
      <c r="C108" s="90"/>
      <c r="D108" s="95"/>
      <c r="E108" s="84"/>
      <c r="F108" s="112"/>
      <c r="G108" s="112"/>
      <c r="H108" s="112"/>
      <c r="I108" s="112"/>
      <c r="J108" s="112"/>
      <c r="K108" s="113"/>
      <c r="L108" s="34"/>
    </row>
    <row r="109" spans="1:12" ht="15.75" x14ac:dyDescent="0.2">
      <c r="A109" s="20"/>
      <c r="B109" s="14"/>
      <c r="C109" s="96"/>
      <c r="D109" s="97" t="s">
        <v>33</v>
      </c>
      <c r="E109" s="85"/>
      <c r="F109" s="148">
        <f>SUM(F99:F108)</f>
        <v>740</v>
      </c>
      <c r="G109" s="148">
        <f t="shared" ref="G109" si="43">SUM(G99:G108)</f>
        <v>27.868000000000002</v>
      </c>
      <c r="H109" s="148">
        <f t="shared" ref="H109" si="44">SUM(H99:H108)</f>
        <v>26.299999999999997</v>
      </c>
      <c r="I109" s="148">
        <f t="shared" ref="I109" si="45">SUM(I99:I108)</f>
        <v>121.13200000000001</v>
      </c>
      <c r="J109" s="148">
        <f t="shared" ref="J109" si="46">SUM(J99:J108)</f>
        <v>775.97</v>
      </c>
      <c r="K109" s="149"/>
      <c r="L109" s="157">
        <v>79.19</v>
      </c>
    </row>
    <row r="110" spans="1:12" ht="15.75" customHeight="1" x14ac:dyDescent="0.2">
      <c r="A110" s="24">
        <f>A90</f>
        <v>1</v>
      </c>
      <c r="B110" s="25">
        <f>B90</f>
        <v>5</v>
      </c>
      <c r="C110" s="99" t="s">
        <v>4</v>
      </c>
      <c r="D110" s="100"/>
      <c r="E110" s="86"/>
      <c r="F110" s="156">
        <f>F98+F109</f>
        <v>1240</v>
      </c>
      <c r="G110" s="156">
        <f t="shared" ref="G110" si="47">G98+G109</f>
        <v>42.556000000000004</v>
      </c>
      <c r="H110" s="156">
        <f t="shared" ref="H110" si="48">H98+H109</f>
        <v>46.915999999999997</v>
      </c>
      <c r="I110" s="156">
        <f t="shared" ref="I110" si="49">I98+I109</f>
        <v>222.20600000000002</v>
      </c>
      <c r="J110" s="156">
        <f t="shared" ref="J110:L110" si="50">J98+J109</f>
        <v>1360.67</v>
      </c>
      <c r="K110" s="156"/>
      <c r="L110" s="158">
        <f t="shared" si="50"/>
        <v>143.49</v>
      </c>
    </row>
    <row r="111" spans="1:12" ht="16.5" x14ac:dyDescent="0.2">
      <c r="A111" s="16">
        <v>2</v>
      </c>
      <c r="B111" s="17">
        <v>1</v>
      </c>
      <c r="C111" s="88" t="s">
        <v>20</v>
      </c>
      <c r="D111" s="89" t="s">
        <v>21</v>
      </c>
      <c r="E111" s="93" t="s">
        <v>57</v>
      </c>
      <c r="F111" s="123">
        <v>200</v>
      </c>
      <c r="G111" s="121">
        <v>5.5519999999999996</v>
      </c>
      <c r="H111" s="121">
        <v>9.7439999999999998</v>
      </c>
      <c r="I111" s="121">
        <v>38.512</v>
      </c>
      <c r="J111" s="121">
        <v>264.54400000000004</v>
      </c>
      <c r="K111" s="143">
        <v>181</v>
      </c>
      <c r="L111" s="32"/>
    </row>
    <row r="112" spans="1:12" ht="15.75" x14ac:dyDescent="0.2">
      <c r="A112" s="19"/>
      <c r="B112" s="12"/>
      <c r="C112" s="90"/>
      <c r="D112" s="91"/>
      <c r="E112" s="87"/>
      <c r="F112" s="140"/>
      <c r="G112" s="140"/>
      <c r="H112" s="140"/>
      <c r="I112" s="140"/>
      <c r="J112" s="140"/>
      <c r="K112" s="119"/>
      <c r="L112" s="34"/>
    </row>
    <row r="113" spans="1:12" ht="16.5" x14ac:dyDescent="0.2">
      <c r="A113" s="19"/>
      <c r="B113" s="12"/>
      <c r="C113" s="90"/>
      <c r="D113" s="92" t="s">
        <v>22</v>
      </c>
      <c r="E113" s="93" t="s">
        <v>40</v>
      </c>
      <c r="F113" s="139">
        <v>200</v>
      </c>
      <c r="G113" s="123">
        <v>7.0000000000000007E-2</v>
      </c>
      <c r="H113" s="123">
        <v>0.02</v>
      </c>
      <c r="I113" s="123">
        <v>15</v>
      </c>
      <c r="J113" s="123">
        <v>60</v>
      </c>
      <c r="K113" s="119">
        <v>386</v>
      </c>
      <c r="L113" s="34"/>
    </row>
    <row r="114" spans="1:12" ht="16.5" x14ac:dyDescent="0.2">
      <c r="A114" s="19"/>
      <c r="B114" s="12"/>
      <c r="C114" s="90"/>
      <c r="D114" s="92"/>
      <c r="E114" s="93" t="s">
        <v>42</v>
      </c>
      <c r="F114" s="139">
        <v>30</v>
      </c>
      <c r="G114" s="144">
        <v>6.96</v>
      </c>
      <c r="H114" s="144">
        <v>8.85</v>
      </c>
      <c r="I114" s="144"/>
      <c r="J114" s="144">
        <v>108</v>
      </c>
      <c r="K114" s="119">
        <v>15</v>
      </c>
      <c r="L114" s="34"/>
    </row>
    <row r="115" spans="1:12" ht="16.5" x14ac:dyDescent="0.2">
      <c r="A115" s="19"/>
      <c r="B115" s="12"/>
      <c r="C115" s="90"/>
      <c r="D115" s="92"/>
      <c r="E115" s="93" t="s">
        <v>43</v>
      </c>
      <c r="F115" s="139">
        <v>10</v>
      </c>
      <c r="G115" s="123">
        <v>0.08</v>
      </c>
      <c r="H115" s="123">
        <v>7.25</v>
      </c>
      <c r="I115" s="123">
        <v>0.13</v>
      </c>
      <c r="J115" s="123">
        <v>66</v>
      </c>
      <c r="K115" s="119">
        <v>14</v>
      </c>
      <c r="L115" s="34"/>
    </row>
    <row r="116" spans="1:12" ht="31.5" x14ac:dyDescent="0.2">
      <c r="A116" s="19"/>
      <c r="B116" s="12"/>
      <c r="C116" s="90"/>
      <c r="D116" s="92" t="s">
        <v>23</v>
      </c>
      <c r="E116" s="93" t="s">
        <v>41</v>
      </c>
      <c r="F116" s="125">
        <v>30</v>
      </c>
      <c r="G116" s="126">
        <v>2.37</v>
      </c>
      <c r="H116" s="126">
        <v>0.54</v>
      </c>
      <c r="I116" s="126">
        <v>14.85</v>
      </c>
      <c r="J116" s="126">
        <v>72.900000000000006</v>
      </c>
      <c r="K116" s="119"/>
      <c r="L116" s="34"/>
    </row>
    <row r="117" spans="1:12" ht="16.5" x14ac:dyDescent="0.2">
      <c r="A117" s="19"/>
      <c r="B117" s="12"/>
      <c r="C117" s="90"/>
      <c r="D117" s="92"/>
      <c r="E117" s="94" t="s">
        <v>60</v>
      </c>
      <c r="F117" s="127">
        <v>30</v>
      </c>
      <c r="G117" s="128">
        <v>2.08</v>
      </c>
      <c r="H117" s="128">
        <v>0.4</v>
      </c>
      <c r="I117" s="128">
        <v>12.28</v>
      </c>
      <c r="J117" s="128">
        <v>62.4</v>
      </c>
      <c r="K117" s="119"/>
      <c r="L117" s="34"/>
    </row>
    <row r="118" spans="1:12" ht="15.75" x14ac:dyDescent="0.2">
      <c r="A118" s="19"/>
      <c r="B118" s="12"/>
      <c r="C118" s="90"/>
      <c r="D118" s="92" t="s">
        <v>24</v>
      </c>
      <c r="E118" s="84"/>
      <c r="F118" s="112"/>
      <c r="G118" s="112"/>
      <c r="H118" s="112"/>
      <c r="I118" s="112"/>
      <c r="J118" s="112"/>
      <c r="K118" s="113"/>
      <c r="L118" s="34"/>
    </row>
    <row r="119" spans="1:12" ht="16.5" x14ac:dyDescent="0.3">
      <c r="A119" s="19"/>
      <c r="B119" s="12"/>
      <c r="C119" s="90"/>
      <c r="D119" s="95"/>
      <c r="E119" s="93"/>
      <c r="F119" s="109"/>
      <c r="G119" s="110"/>
      <c r="H119" s="110"/>
      <c r="I119" s="110"/>
      <c r="J119" s="110"/>
      <c r="K119" s="113"/>
      <c r="L119" s="34"/>
    </row>
    <row r="120" spans="1:12" ht="16.5" x14ac:dyDescent="0.3">
      <c r="A120" s="19"/>
      <c r="B120" s="12"/>
      <c r="C120" s="90"/>
      <c r="D120" s="95"/>
      <c r="E120" s="93"/>
      <c r="F120" s="109"/>
      <c r="G120" s="106"/>
      <c r="H120" s="106"/>
      <c r="I120" s="106"/>
      <c r="J120" s="106"/>
      <c r="K120" s="113"/>
      <c r="L120" s="34"/>
    </row>
    <row r="121" spans="1:12" ht="15.75" x14ac:dyDescent="0.2">
      <c r="A121" s="20"/>
      <c r="B121" s="14"/>
      <c r="C121" s="96"/>
      <c r="D121" s="97" t="s">
        <v>33</v>
      </c>
      <c r="E121" s="85"/>
      <c r="F121" s="148">
        <f>SUM(F111:F120)</f>
        <v>500</v>
      </c>
      <c r="G121" s="148">
        <f t="shared" ref="G121:J121" si="51">SUM(G111:G120)</f>
        <v>17.112000000000002</v>
      </c>
      <c r="H121" s="148">
        <f t="shared" si="51"/>
        <v>26.803999999999995</v>
      </c>
      <c r="I121" s="148">
        <f t="shared" si="51"/>
        <v>80.772000000000006</v>
      </c>
      <c r="J121" s="148">
        <f t="shared" si="51"/>
        <v>633.84400000000005</v>
      </c>
      <c r="K121" s="149"/>
      <c r="L121" s="157">
        <v>64.3</v>
      </c>
    </row>
    <row r="122" spans="1:12" ht="16.5" x14ac:dyDescent="0.2">
      <c r="A122" s="21">
        <f>A111</f>
        <v>2</v>
      </c>
      <c r="B122" s="10">
        <f>B111</f>
        <v>1</v>
      </c>
      <c r="C122" s="98" t="s">
        <v>25</v>
      </c>
      <c r="D122" s="92" t="s">
        <v>26</v>
      </c>
      <c r="E122" s="94" t="s">
        <v>61</v>
      </c>
      <c r="F122" s="128">
        <v>60</v>
      </c>
      <c r="G122" s="130">
        <v>0.78600000000000003</v>
      </c>
      <c r="H122" s="130">
        <v>1.95</v>
      </c>
      <c r="I122" s="130">
        <v>9.4079999999999995</v>
      </c>
      <c r="J122" s="130">
        <v>35.76</v>
      </c>
      <c r="K122" s="128">
        <v>45</v>
      </c>
      <c r="L122" s="34"/>
    </row>
    <row r="123" spans="1:12" ht="16.5" x14ac:dyDescent="0.2">
      <c r="A123" s="19"/>
      <c r="B123" s="12"/>
      <c r="C123" s="90"/>
      <c r="D123" s="92" t="s">
        <v>27</v>
      </c>
      <c r="E123" s="94" t="s">
        <v>62</v>
      </c>
      <c r="F123" s="128">
        <v>200</v>
      </c>
      <c r="G123" s="130">
        <v>1.44</v>
      </c>
      <c r="H123" s="130">
        <v>3.9359999999999999</v>
      </c>
      <c r="I123" s="130">
        <v>8.7439999999999998</v>
      </c>
      <c r="J123" s="130">
        <v>83</v>
      </c>
      <c r="K123" s="128">
        <v>82</v>
      </c>
      <c r="L123" s="34"/>
    </row>
    <row r="124" spans="1:12" ht="16.5" x14ac:dyDescent="0.2">
      <c r="A124" s="19"/>
      <c r="B124" s="12"/>
      <c r="C124" s="90"/>
      <c r="D124" s="92" t="s">
        <v>28</v>
      </c>
      <c r="E124" s="94" t="s">
        <v>79</v>
      </c>
      <c r="F124" s="128">
        <v>90</v>
      </c>
      <c r="G124" s="130">
        <v>12.276000000000002</v>
      </c>
      <c r="H124" s="130">
        <v>11.871</v>
      </c>
      <c r="I124" s="130">
        <v>7.173</v>
      </c>
      <c r="J124" s="130">
        <v>185.4</v>
      </c>
      <c r="K124" s="128">
        <v>297</v>
      </c>
      <c r="L124" s="34"/>
    </row>
    <row r="125" spans="1:12" ht="16.5" x14ac:dyDescent="0.2">
      <c r="A125" s="19"/>
      <c r="B125" s="12"/>
      <c r="C125" s="90"/>
      <c r="D125" s="92" t="s">
        <v>29</v>
      </c>
      <c r="E125" s="94" t="s">
        <v>80</v>
      </c>
      <c r="F125" s="128">
        <v>150</v>
      </c>
      <c r="G125" s="128">
        <v>2.58</v>
      </c>
      <c r="H125" s="128">
        <v>4.05</v>
      </c>
      <c r="I125" s="128">
        <v>11.78</v>
      </c>
      <c r="J125" s="128">
        <v>93.88</v>
      </c>
      <c r="K125" s="128">
        <v>321</v>
      </c>
      <c r="L125" s="34"/>
    </row>
    <row r="126" spans="1:12" ht="16.5" x14ac:dyDescent="0.2">
      <c r="A126" s="19"/>
      <c r="B126" s="12"/>
      <c r="C126" s="90"/>
      <c r="D126" s="92" t="s">
        <v>30</v>
      </c>
      <c r="E126" s="94" t="s">
        <v>75</v>
      </c>
      <c r="F126" s="128">
        <v>180</v>
      </c>
      <c r="G126" s="130">
        <v>0.59399999999999997</v>
      </c>
      <c r="H126" s="130">
        <v>8.1000000000000003E-2</v>
      </c>
      <c r="I126" s="130">
        <v>28.926000000000002</v>
      </c>
      <c r="J126" s="130">
        <v>119.52000000000001</v>
      </c>
      <c r="K126" s="128">
        <v>348</v>
      </c>
      <c r="L126" s="34"/>
    </row>
    <row r="127" spans="1:12" ht="31.5" x14ac:dyDescent="0.2">
      <c r="A127" s="19"/>
      <c r="B127" s="12"/>
      <c r="C127" s="90"/>
      <c r="D127" s="92" t="s">
        <v>31</v>
      </c>
      <c r="E127" s="94" t="s">
        <v>41</v>
      </c>
      <c r="F127" s="132">
        <v>30</v>
      </c>
      <c r="G127" s="133">
        <v>2.37</v>
      </c>
      <c r="H127" s="133">
        <v>0.54</v>
      </c>
      <c r="I127" s="133">
        <v>14.85</v>
      </c>
      <c r="J127" s="133">
        <v>72.900000000000006</v>
      </c>
      <c r="K127" s="124"/>
      <c r="L127" s="34"/>
    </row>
    <row r="128" spans="1:12" ht="16.5" x14ac:dyDescent="0.2">
      <c r="A128" s="19"/>
      <c r="B128" s="12"/>
      <c r="C128" s="90"/>
      <c r="D128" s="92" t="s">
        <v>32</v>
      </c>
      <c r="E128" s="94" t="s">
        <v>60</v>
      </c>
      <c r="F128" s="127">
        <v>30</v>
      </c>
      <c r="G128" s="128">
        <v>2.08</v>
      </c>
      <c r="H128" s="128">
        <v>0.4</v>
      </c>
      <c r="I128" s="128">
        <v>12.28</v>
      </c>
      <c r="J128" s="128">
        <v>62.4</v>
      </c>
      <c r="K128" s="124"/>
      <c r="L128" s="34"/>
    </row>
    <row r="129" spans="1:12" ht="15.75" x14ac:dyDescent="0.2">
      <c r="A129" s="19"/>
      <c r="B129" s="12"/>
      <c r="C129" s="90"/>
      <c r="D129" s="95"/>
      <c r="E129" s="84"/>
      <c r="F129" s="112"/>
      <c r="G129" s="112"/>
      <c r="H129" s="112"/>
      <c r="I129" s="112"/>
      <c r="J129" s="112"/>
      <c r="K129" s="113"/>
      <c r="L129" s="34"/>
    </row>
    <row r="130" spans="1:12" ht="15.75" x14ac:dyDescent="0.2">
      <c r="A130" s="19"/>
      <c r="B130" s="12"/>
      <c r="C130" s="90"/>
      <c r="D130" s="95"/>
      <c r="E130" s="84"/>
      <c r="F130" s="112"/>
      <c r="G130" s="112"/>
      <c r="H130" s="112"/>
      <c r="I130" s="112"/>
      <c r="J130" s="112"/>
      <c r="K130" s="113"/>
      <c r="L130" s="34"/>
    </row>
    <row r="131" spans="1:12" ht="15.75" x14ac:dyDescent="0.2">
      <c r="A131" s="20"/>
      <c r="B131" s="14"/>
      <c r="C131" s="96"/>
      <c r="D131" s="97" t="s">
        <v>33</v>
      </c>
      <c r="E131" s="85"/>
      <c r="F131" s="148">
        <f>SUM(F122:F130)</f>
        <v>740</v>
      </c>
      <c r="G131" s="148">
        <f t="shared" ref="G131:J131" si="52">SUM(G122:G130)</f>
        <v>22.126000000000005</v>
      </c>
      <c r="H131" s="148">
        <f t="shared" si="52"/>
        <v>22.827999999999999</v>
      </c>
      <c r="I131" s="148">
        <f t="shared" si="52"/>
        <v>93.161000000000001</v>
      </c>
      <c r="J131" s="148">
        <f t="shared" si="52"/>
        <v>652.8599999999999</v>
      </c>
      <c r="K131" s="149"/>
      <c r="L131" s="157">
        <v>79.19</v>
      </c>
    </row>
    <row r="132" spans="1:12" ht="15.75" x14ac:dyDescent="0.2">
      <c r="A132" s="24">
        <f>A111</f>
        <v>2</v>
      </c>
      <c r="B132" s="25">
        <f>B111</f>
        <v>1</v>
      </c>
      <c r="C132" s="99" t="s">
        <v>4</v>
      </c>
      <c r="D132" s="100"/>
      <c r="E132" s="86"/>
      <c r="F132" s="156">
        <f>F121+F131</f>
        <v>1240</v>
      </c>
      <c r="G132" s="156">
        <f t="shared" ref="G132" si="53">G121+G131</f>
        <v>39.238000000000007</v>
      </c>
      <c r="H132" s="156">
        <f t="shared" ref="H132" si="54">H121+H131</f>
        <v>49.631999999999991</v>
      </c>
      <c r="I132" s="156">
        <f t="shared" ref="I132" si="55">I121+I131</f>
        <v>173.93299999999999</v>
      </c>
      <c r="J132" s="156">
        <f t="shared" ref="J132:L132" si="56">J121+J131</f>
        <v>1286.704</v>
      </c>
      <c r="K132" s="156"/>
      <c r="L132" s="158">
        <f t="shared" si="56"/>
        <v>143.49</v>
      </c>
    </row>
    <row r="133" spans="1:12" ht="16.5" x14ac:dyDescent="0.2">
      <c r="A133" s="11">
        <v>2</v>
      </c>
      <c r="B133" s="12">
        <v>2</v>
      </c>
      <c r="C133" s="88" t="s">
        <v>20</v>
      </c>
      <c r="D133" s="89" t="s">
        <v>21</v>
      </c>
      <c r="E133" s="93" t="s">
        <v>44</v>
      </c>
      <c r="F133" s="134">
        <v>150</v>
      </c>
      <c r="G133" s="121">
        <v>17.489999999999998</v>
      </c>
      <c r="H133" s="121">
        <v>5.94</v>
      </c>
      <c r="I133" s="121">
        <v>35.67</v>
      </c>
      <c r="J133" s="121">
        <v>351</v>
      </c>
      <c r="K133" s="123">
        <v>224</v>
      </c>
      <c r="L133" s="32"/>
    </row>
    <row r="134" spans="1:12" ht="16.5" x14ac:dyDescent="0.2">
      <c r="A134" s="11"/>
      <c r="B134" s="12"/>
      <c r="C134" s="90"/>
      <c r="D134" s="91"/>
      <c r="E134" s="93" t="s">
        <v>45</v>
      </c>
      <c r="F134" s="123">
        <v>80</v>
      </c>
      <c r="G134" s="121">
        <v>1.5519999999999998</v>
      </c>
      <c r="H134" s="121">
        <v>3.6159999999999997</v>
      </c>
      <c r="I134" s="121">
        <v>10.608000000000001</v>
      </c>
      <c r="J134" s="121">
        <v>81.44</v>
      </c>
      <c r="K134" s="123">
        <v>327</v>
      </c>
      <c r="L134" s="34"/>
    </row>
    <row r="135" spans="1:12" ht="16.5" x14ac:dyDescent="0.2">
      <c r="A135" s="11"/>
      <c r="B135" s="12"/>
      <c r="C135" s="90"/>
      <c r="D135" s="92" t="s">
        <v>22</v>
      </c>
      <c r="E135" s="93" t="s">
        <v>46</v>
      </c>
      <c r="F135" s="144">
        <v>200</v>
      </c>
      <c r="G135" s="144">
        <v>3.17</v>
      </c>
      <c r="H135" s="144">
        <v>2.67</v>
      </c>
      <c r="I135" s="144">
        <v>15.95</v>
      </c>
      <c r="J135" s="144">
        <v>107.88</v>
      </c>
      <c r="K135" s="123">
        <v>379</v>
      </c>
      <c r="L135" s="34"/>
    </row>
    <row r="136" spans="1:12" ht="31.5" x14ac:dyDescent="0.2">
      <c r="A136" s="11"/>
      <c r="B136" s="12"/>
      <c r="C136" s="90"/>
      <c r="D136" s="92" t="s">
        <v>23</v>
      </c>
      <c r="E136" s="93" t="s">
        <v>41</v>
      </c>
      <c r="F136" s="125">
        <v>40</v>
      </c>
      <c r="G136" s="145">
        <v>3.16</v>
      </c>
      <c r="H136" s="145">
        <v>0.72000000000000008</v>
      </c>
      <c r="I136" s="145">
        <v>19.8</v>
      </c>
      <c r="J136" s="145">
        <v>97.2</v>
      </c>
      <c r="K136" s="124"/>
      <c r="L136" s="34"/>
    </row>
    <row r="137" spans="1:12" ht="16.5" x14ac:dyDescent="0.2">
      <c r="A137" s="11"/>
      <c r="B137" s="12"/>
      <c r="C137" s="90"/>
      <c r="D137" s="92"/>
      <c r="E137" s="94" t="s">
        <v>60</v>
      </c>
      <c r="F137" s="127">
        <v>30</v>
      </c>
      <c r="G137" s="128">
        <v>2.08</v>
      </c>
      <c r="H137" s="128">
        <v>0.4</v>
      </c>
      <c r="I137" s="128">
        <v>12.28</v>
      </c>
      <c r="J137" s="128">
        <v>62.4</v>
      </c>
      <c r="K137" s="124"/>
      <c r="L137" s="34"/>
    </row>
    <row r="138" spans="1:12" ht="15.75" x14ac:dyDescent="0.2">
      <c r="A138" s="11"/>
      <c r="B138" s="12"/>
      <c r="C138" s="90"/>
      <c r="D138" s="92" t="s">
        <v>24</v>
      </c>
      <c r="E138" s="87"/>
      <c r="F138" s="117"/>
      <c r="G138" s="117"/>
      <c r="H138" s="117"/>
      <c r="I138" s="117"/>
      <c r="J138" s="117"/>
      <c r="K138" s="116"/>
      <c r="L138" s="34"/>
    </row>
    <row r="139" spans="1:12" ht="15.75" x14ac:dyDescent="0.2">
      <c r="A139" s="11"/>
      <c r="B139" s="12"/>
      <c r="C139" s="90"/>
      <c r="D139" s="95"/>
      <c r="E139" s="84"/>
      <c r="F139" s="112"/>
      <c r="G139" s="112"/>
      <c r="H139" s="112"/>
      <c r="I139" s="112"/>
      <c r="J139" s="112"/>
      <c r="K139" s="113"/>
      <c r="L139" s="34"/>
    </row>
    <row r="140" spans="1:12" ht="15.75" x14ac:dyDescent="0.2">
      <c r="A140" s="11"/>
      <c r="B140" s="12"/>
      <c r="C140" s="90"/>
      <c r="D140" s="95"/>
      <c r="E140" s="84"/>
      <c r="F140" s="112"/>
      <c r="G140" s="112"/>
      <c r="H140" s="112"/>
      <c r="I140" s="112"/>
      <c r="J140" s="112"/>
      <c r="K140" s="113"/>
      <c r="L140" s="34"/>
    </row>
    <row r="141" spans="1:12" ht="15.75" x14ac:dyDescent="0.2">
      <c r="A141" s="13"/>
      <c r="B141" s="14"/>
      <c r="C141" s="96"/>
      <c r="D141" s="97" t="s">
        <v>33</v>
      </c>
      <c r="E141" s="85"/>
      <c r="F141" s="148">
        <f>SUM(F133:F140)</f>
        <v>500</v>
      </c>
      <c r="G141" s="148">
        <f t="shared" ref="G141:J141" si="57">SUM(G133:G140)</f>
        <v>27.451999999999998</v>
      </c>
      <c r="H141" s="148">
        <f t="shared" si="57"/>
        <v>13.346000000000002</v>
      </c>
      <c r="I141" s="148">
        <f t="shared" si="57"/>
        <v>94.308000000000007</v>
      </c>
      <c r="J141" s="148">
        <f t="shared" si="57"/>
        <v>699.92</v>
      </c>
      <c r="K141" s="149"/>
      <c r="L141" s="157">
        <v>64.3</v>
      </c>
    </row>
    <row r="142" spans="1:12" ht="16.5" x14ac:dyDescent="0.2">
      <c r="A142" s="10">
        <f>A133</f>
        <v>2</v>
      </c>
      <c r="B142" s="10">
        <f>B133</f>
        <v>2</v>
      </c>
      <c r="C142" s="98" t="s">
        <v>25</v>
      </c>
      <c r="D142" s="92" t="s">
        <v>26</v>
      </c>
      <c r="E142" s="94" t="s">
        <v>67</v>
      </c>
      <c r="F142" s="128">
        <v>60</v>
      </c>
      <c r="G142" s="130">
        <f>1.41*0.6</f>
        <v>0.84599999999999997</v>
      </c>
      <c r="H142" s="130">
        <f>6.01*0.6</f>
        <v>3.6059999999999999</v>
      </c>
      <c r="I142" s="130">
        <f>8.26*0.6</f>
        <v>4.9559999999999995</v>
      </c>
      <c r="J142" s="130">
        <f>92.8*0.6</f>
        <v>55.68</v>
      </c>
      <c r="K142" s="128">
        <v>52</v>
      </c>
      <c r="L142" s="34"/>
    </row>
    <row r="143" spans="1:12" ht="16.5" x14ac:dyDescent="0.2">
      <c r="A143" s="11"/>
      <c r="B143" s="12"/>
      <c r="C143" s="90"/>
      <c r="D143" s="92" t="s">
        <v>27</v>
      </c>
      <c r="E143" s="94" t="s">
        <v>86</v>
      </c>
      <c r="F143" s="128">
        <v>200</v>
      </c>
      <c r="G143" s="131">
        <v>1.1839999999999999</v>
      </c>
      <c r="H143" s="131">
        <v>3.9359999999999999</v>
      </c>
      <c r="I143" s="131">
        <v>4.8719999999999999</v>
      </c>
      <c r="J143" s="131">
        <v>61</v>
      </c>
      <c r="K143" s="128">
        <v>98</v>
      </c>
      <c r="L143" s="34"/>
    </row>
    <row r="144" spans="1:12" ht="16.5" x14ac:dyDescent="0.2">
      <c r="A144" s="11"/>
      <c r="B144" s="12"/>
      <c r="C144" s="90"/>
      <c r="D144" s="92" t="s">
        <v>28</v>
      </c>
      <c r="E144" s="94" t="s">
        <v>87</v>
      </c>
      <c r="F144" s="137">
        <v>90</v>
      </c>
      <c r="G144" s="130">
        <v>9.5760000000000005</v>
      </c>
      <c r="H144" s="130">
        <v>25.371000000000002</v>
      </c>
      <c r="I144" s="130">
        <v>2.601</v>
      </c>
      <c r="J144" s="130">
        <v>278.10000000000002</v>
      </c>
      <c r="K144" s="128">
        <v>260</v>
      </c>
      <c r="L144" s="34"/>
    </row>
    <row r="145" spans="1:12" ht="16.5" x14ac:dyDescent="0.2">
      <c r="A145" s="11"/>
      <c r="B145" s="12"/>
      <c r="C145" s="90"/>
      <c r="D145" s="92" t="s">
        <v>29</v>
      </c>
      <c r="E145" s="94" t="s">
        <v>88</v>
      </c>
      <c r="F145" s="128">
        <v>150</v>
      </c>
      <c r="G145" s="130">
        <v>8.3000000000000007</v>
      </c>
      <c r="H145" s="130">
        <v>8.9499999999999993</v>
      </c>
      <c r="I145" s="130">
        <v>37.366666666666667</v>
      </c>
      <c r="J145" s="130">
        <v>262.5</v>
      </c>
      <c r="K145" s="128">
        <v>171</v>
      </c>
      <c r="L145" s="34"/>
    </row>
    <row r="146" spans="1:12" ht="16.5" x14ac:dyDescent="0.2">
      <c r="A146" s="11"/>
      <c r="B146" s="12"/>
      <c r="C146" s="90"/>
      <c r="D146" s="92" t="s">
        <v>30</v>
      </c>
      <c r="E146" s="94" t="s">
        <v>65</v>
      </c>
      <c r="F146" s="128">
        <v>180</v>
      </c>
      <c r="G146" s="130">
        <v>0.14400000000000002</v>
      </c>
      <c r="H146" s="130">
        <v>0.14400000000000002</v>
      </c>
      <c r="I146" s="130">
        <v>25.091999999999999</v>
      </c>
      <c r="J146" s="130">
        <v>103.13999999999999</v>
      </c>
      <c r="K146" s="128">
        <v>342</v>
      </c>
      <c r="L146" s="34"/>
    </row>
    <row r="147" spans="1:12" ht="31.5" x14ac:dyDescent="0.2">
      <c r="A147" s="11"/>
      <c r="B147" s="12"/>
      <c r="C147" s="90"/>
      <c r="D147" s="92" t="s">
        <v>31</v>
      </c>
      <c r="E147" s="94" t="s">
        <v>41</v>
      </c>
      <c r="F147" s="132">
        <v>30</v>
      </c>
      <c r="G147" s="133">
        <v>2.37</v>
      </c>
      <c r="H147" s="133">
        <v>0.54</v>
      </c>
      <c r="I147" s="133">
        <v>14.85</v>
      </c>
      <c r="J147" s="133">
        <v>72.900000000000006</v>
      </c>
      <c r="K147" s="124"/>
      <c r="L147" s="34"/>
    </row>
    <row r="148" spans="1:12" ht="16.5" x14ac:dyDescent="0.2">
      <c r="A148" s="11"/>
      <c r="B148" s="12"/>
      <c r="C148" s="90"/>
      <c r="D148" s="92" t="s">
        <v>32</v>
      </c>
      <c r="E148" s="94" t="s">
        <v>60</v>
      </c>
      <c r="F148" s="127">
        <v>30</v>
      </c>
      <c r="G148" s="128">
        <v>2.08</v>
      </c>
      <c r="H148" s="128">
        <v>0.4</v>
      </c>
      <c r="I148" s="128">
        <v>12.28</v>
      </c>
      <c r="J148" s="128">
        <v>62.4</v>
      </c>
      <c r="K148" s="124"/>
      <c r="L148" s="34"/>
    </row>
    <row r="149" spans="1:12" ht="15.75" x14ac:dyDescent="0.2">
      <c r="A149" s="11"/>
      <c r="B149" s="12"/>
      <c r="C149" s="90"/>
      <c r="D149" s="95"/>
      <c r="E149" s="84"/>
      <c r="F149" s="112"/>
      <c r="G149" s="112"/>
      <c r="H149" s="112"/>
      <c r="I149" s="112"/>
      <c r="J149" s="112"/>
      <c r="K149" s="113"/>
      <c r="L149" s="34"/>
    </row>
    <row r="150" spans="1:12" ht="15.75" x14ac:dyDescent="0.2">
      <c r="A150" s="11"/>
      <c r="B150" s="12"/>
      <c r="C150" s="90"/>
      <c r="D150" s="95"/>
      <c r="E150" s="84"/>
      <c r="F150" s="112"/>
      <c r="G150" s="112"/>
      <c r="H150" s="112"/>
      <c r="I150" s="112"/>
      <c r="J150" s="112"/>
      <c r="K150" s="113"/>
      <c r="L150" s="34"/>
    </row>
    <row r="151" spans="1:12" ht="15.75" x14ac:dyDescent="0.2">
      <c r="A151" s="13"/>
      <c r="B151" s="14"/>
      <c r="C151" s="96"/>
      <c r="D151" s="97" t="s">
        <v>33</v>
      </c>
      <c r="E151" s="85"/>
      <c r="F151" s="148">
        <f>SUM(F142:F150)</f>
        <v>740</v>
      </c>
      <c r="G151" s="148">
        <f t="shared" ref="G151:J151" si="58">SUM(G142:G150)</f>
        <v>24.5</v>
      </c>
      <c r="H151" s="148">
        <f t="shared" si="58"/>
        <v>42.946999999999996</v>
      </c>
      <c r="I151" s="148">
        <f t="shared" si="58"/>
        <v>102.01766666666666</v>
      </c>
      <c r="J151" s="148">
        <f t="shared" si="58"/>
        <v>895.71999999999991</v>
      </c>
      <c r="K151" s="149"/>
      <c r="L151" s="157">
        <v>79.19</v>
      </c>
    </row>
    <row r="152" spans="1:12" ht="15.75" x14ac:dyDescent="0.2">
      <c r="A152" s="27">
        <f>A133</f>
        <v>2</v>
      </c>
      <c r="B152" s="27">
        <f>B133</f>
        <v>2</v>
      </c>
      <c r="C152" s="99" t="s">
        <v>4</v>
      </c>
      <c r="D152" s="100"/>
      <c r="E152" s="86"/>
      <c r="F152" s="156">
        <f>F141+F151</f>
        <v>1240</v>
      </c>
      <c r="G152" s="156">
        <f t="shared" ref="G152" si="59">G141+G151</f>
        <v>51.951999999999998</v>
      </c>
      <c r="H152" s="156">
        <f t="shared" ref="H152" si="60">H141+H151</f>
        <v>56.292999999999999</v>
      </c>
      <c r="I152" s="156">
        <f t="shared" ref="I152" si="61">I141+I151</f>
        <v>196.32566666666668</v>
      </c>
      <c r="J152" s="156">
        <f t="shared" ref="J152:L152" si="62">J141+J151</f>
        <v>1595.6399999999999</v>
      </c>
      <c r="K152" s="156"/>
      <c r="L152" s="158">
        <f t="shared" si="62"/>
        <v>143.49</v>
      </c>
    </row>
    <row r="153" spans="1:12" ht="16.5" x14ac:dyDescent="0.2">
      <c r="A153" s="16">
        <v>2</v>
      </c>
      <c r="B153" s="17">
        <v>3</v>
      </c>
      <c r="C153" s="88" t="s">
        <v>20</v>
      </c>
      <c r="D153" s="89" t="s">
        <v>21</v>
      </c>
      <c r="E153" s="87" t="s">
        <v>47</v>
      </c>
      <c r="F153" s="120">
        <v>87</v>
      </c>
      <c r="G153" s="121">
        <v>6.9698275862068968</v>
      </c>
      <c r="H153" s="121">
        <v>12.413793103448276</v>
      </c>
      <c r="I153" s="121">
        <v>1.3189655172413794</v>
      </c>
      <c r="J153" s="121">
        <v>144.82758620689657</v>
      </c>
      <c r="K153" s="138">
        <v>210</v>
      </c>
      <c r="L153" s="32"/>
    </row>
    <row r="154" spans="1:12" ht="16.5" x14ac:dyDescent="0.2">
      <c r="A154" s="19"/>
      <c r="B154" s="12"/>
      <c r="C154" s="90"/>
      <c r="D154" s="91"/>
      <c r="E154" s="87" t="s">
        <v>51</v>
      </c>
      <c r="F154" s="120">
        <v>40</v>
      </c>
      <c r="G154" s="123">
        <v>0.48</v>
      </c>
      <c r="H154" s="123">
        <v>1.88</v>
      </c>
      <c r="I154" s="123">
        <v>3.08</v>
      </c>
      <c r="J154" s="123">
        <v>31.33</v>
      </c>
      <c r="K154" s="124"/>
      <c r="L154" s="34"/>
    </row>
    <row r="155" spans="1:12" ht="16.5" x14ac:dyDescent="0.2">
      <c r="A155" s="19"/>
      <c r="B155" s="12"/>
      <c r="C155" s="90"/>
      <c r="D155" s="92" t="s">
        <v>22</v>
      </c>
      <c r="E155" s="87" t="s">
        <v>48</v>
      </c>
      <c r="F155" s="120">
        <v>200</v>
      </c>
      <c r="G155" s="123">
        <v>4.08</v>
      </c>
      <c r="H155" s="123">
        <v>3.54</v>
      </c>
      <c r="I155" s="123">
        <v>17.579999999999998</v>
      </c>
      <c r="J155" s="123">
        <v>118.6</v>
      </c>
      <c r="K155" s="124">
        <v>382</v>
      </c>
      <c r="L155" s="34"/>
    </row>
    <row r="156" spans="1:12" ht="15.75" customHeight="1" x14ac:dyDescent="0.2">
      <c r="A156" s="19"/>
      <c r="B156" s="12"/>
      <c r="C156" s="90"/>
      <c r="D156" s="92" t="s">
        <v>23</v>
      </c>
      <c r="E156" s="93" t="s">
        <v>41</v>
      </c>
      <c r="F156" s="125">
        <v>30</v>
      </c>
      <c r="G156" s="126">
        <v>2.37</v>
      </c>
      <c r="H156" s="126">
        <v>0.54</v>
      </c>
      <c r="I156" s="126">
        <v>14.85</v>
      </c>
      <c r="J156" s="126">
        <v>72.900000000000006</v>
      </c>
      <c r="K156" s="124"/>
      <c r="L156" s="34"/>
    </row>
    <row r="157" spans="1:12" ht="15.75" customHeight="1" x14ac:dyDescent="0.2">
      <c r="A157" s="19"/>
      <c r="B157" s="12"/>
      <c r="C157" s="90"/>
      <c r="D157" s="92"/>
      <c r="E157" s="94" t="s">
        <v>60</v>
      </c>
      <c r="F157" s="127">
        <v>30</v>
      </c>
      <c r="G157" s="128">
        <v>2.08</v>
      </c>
      <c r="H157" s="128">
        <v>0.4</v>
      </c>
      <c r="I157" s="128">
        <v>12.28</v>
      </c>
      <c r="J157" s="128">
        <v>62.4</v>
      </c>
      <c r="K157" s="124"/>
      <c r="L157" s="34"/>
    </row>
    <row r="158" spans="1:12" ht="16.5" x14ac:dyDescent="0.2">
      <c r="A158" s="19"/>
      <c r="B158" s="12"/>
      <c r="C158" s="90"/>
      <c r="D158" s="92" t="s">
        <v>24</v>
      </c>
      <c r="E158" s="93" t="s">
        <v>49</v>
      </c>
      <c r="F158" s="123">
        <v>135</v>
      </c>
      <c r="G158" s="123">
        <v>0.54</v>
      </c>
      <c r="H158" s="123">
        <v>0.54</v>
      </c>
      <c r="I158" s="123">
        <v>13.21</v>
      </c>
      <c r="J158" s="123">
        <v>59.4</v>
      </c>
      <c r="K158" s="124">
        <v>338</v>
      </c>
      <c r="L158" s="34"/>
    </row>
    <row r="159" spans="1:12" ht="16.5" x14ac:dyDescent="0.3">
      <c r="A159" s="19"/>
      <c r="B159" s="12"/>
      <c r="C159" s="90"/>
      <c r="D159" s="91"/>
      <c r="E159" s="87"/>
      <c r="F159" s="105"/>
      <c r="G159" s="106"/>
      <c r="H159" s="106"/>
      <c r="I159" s="106"/>
      <c r="J159" s="106"/>
      <c r="K159" s="116"/>
      <c r="L159" s="34"/>
    </row>
    <row r="160" spans="1:12" ht="15.75" x14ac:dyDescent="0.2">
      <c r="A160" s="19"/>
      <c r="B160" s="12"/>
      <c r="C160" s="90"/>
      <c r="D160" s="95"/>
      <c r="E160" s="84"/>
      <c r="F160" s="112"/>
      <c r="G160" s="112"/>
      <c r="H160" s="112"/>
      <c r="I160" s="112"/>
      <c r="J160" s="112"/>
      <c r="K160" s="113"/>
      <c r="L160" s="34"/>
    </row>
    <row r="161" spans="1:12" ht="15.75" x14ac:dyDescent="0.2">
      <c r="A161" s="20"/>
      <c r="B161" s="14"/>
      <c r="C161" s="96"/>
      <c r="D161" s="97" t="s">
        <v>33</v>
      </c>
      <c r="E161" s="85"/>
      <c r="F161" s="148">
        <f>SUM(F153:F160)</f>
        <v>522</v>
      </c>
      <c r="G161" s="148">
        <f t="shared" ref="G161:J161" si="63">SUM(G153:G160)</f>
        <v>16.519827586206898</v>
      </c>
      <c r="H161" s="148">
        <f t="shared" si="63"/>
        <v>19.313793103448273</v>
      </c>
      <c r="I161" s="148">
        <f t="shared" si="63"/>
        <v>62.318965517241381</v>
      </c>
      <c r="J161" s="148">
        <f t="shared" si="63"/>
        <v>489.45758620689651</v>
      </c>
      <c r="K161" s="149"/>
      <c r="L161" s="157">
        <v>64.3</v>
      </c>
    </row>
    <row r="162" spans="1:12" ht="16.5" x14ac:dyDescent="0.2">
      <c r="A162" s="21">
        <f>A153</f>
        <v>2</v>
      </c>
      <c r="B162" s="10">
        <f>B153</f>
        <v>3</v>
      </c>
      <c r="C162" s="98" t="s">
        <v>25</v>
      </c>
      <c r="D162" s="92" t="s">
        <v>26</v>
      </c>
      <c r="E162" s="94" t="s">
        <v>71</v>
      </c>
      <c r="F162" s="128">
        <v>60</v>
      </c>
      <c r="G162" s="130">
        <v>0.84</v>
      </c>
      <c r="H162" s="130">
        <v>6.0239999999999991</v>
      </c>
      <c r="I162" s="130">
        <v>4.3739999999999997</v>
      </c>
      <c r="J162" s="130">
        <v>75.059999999999988</v>
      </c>
      <c r="K162" s="128">
        <v>67</v>
      </c>
      <c r="L162" s="34"/>
    </row>
    <row r="163" spans="1:12" ht="16.5" x14ac:dyDescent="0.2">
      <c r="A163" s="19"/>
      <c r="B163" s="12"/>
      <c r="C163" s="90"/>
      <c r="D163" s="92" t="s">
        <v>27</v>
      </c>
      <c r="E163" s="94" t="s">
        <v>89</v>
      </c>
      <c r="F163" s="128">
        <v>200</v>
      </c>
      <c r="G163" s="131">
        <v>2.1520000000000001</v>
      </c>
      <c r="H163" s="131">
        <v>2.2719999999999998</v>
      </c>
      <c r="I163" s="131">
        <v>13.968</v>
      </c>
      <c r="J163" s="131">
        <v>94.6</v>
      </c>
      <c r="K163" s="128">
        <v>103</v>
      </c>
      <c r="L163" s="34"/>
    </row>
    <row r="164" spans="1:12" ht="16.5" x14ac:dyDescent="0.2">
      <c r="A164" s="19"/>
      <c r="B164" s="12"/>
      <c r="C164" s="90"/>
      <c r="D164" s="92" t="s">
        <v>28</v>
      </c>
      <c r="E164" s="94" t="s">
        <v>90</v>
      </c>
      <c r="F164" s="128">
        <v>90</v>
      </c>
      <c r="G164" s="130">
        <v>10.047272727272727</v>
      </c>
      <c r="H164" s="146">
        <v>12.289090909090911</v>
      </c>
      <c r="I164" s="146">
        <v>12.125454545454545</v>
      </c>
      <c r="J164" s="146">
        <v>199.63636363636363</v>
      </c>
      <c r="K164" s="128">
        <v>234</v>
      </c>
      <c r="L164" s="34"/>
    </row>
    <row r="165" spans="1:12" ht="16.5" x14ac:dyDescent="0.2">
      <c r="A165" s="19"/>
      <c r="B165" s="12"/>
      <c r="C165" s="90"/>
      <c r="D165" s="92" t="s">
        <v>29</v>
      </c>
      <c r="E165" s="94" t="s">
        <v>74</v>
      </c>
      <c r="F165" s="128">
        <v>150</v>
      </c>
      <c r="G165" s="130">
        <v>3.1</v>
      </c>
      <c r="H165" s="130">
        <v>9.1583333333333332</v>
      </c>
      <c r="I165" s="130">
        <v>17.983333333333331</v>
      </c>
      <c r="J165" s="130">
        <v>172.85833333333335</v>
      </c>
      <c r="K165" s="128">
        <v>312</v>
      </c>
      <c r="L165" s="34"/>
    </row>
    <row r="166" spans="1:12" ht="16.5" x14ac:dyDescent="0.2">
      <c r="A166" s="19"/>
      <c r="B166" s="12"/>
      <c r="C166" s="90"/>
      <c r="D166" s="92" t="s">
        <v>30</v>
      </c>
      <c r="E166" s="94" t="s">
        <v>70</v>
      </c>
      <c r="F166" s="128">
        <v>180</v>
      </c>
      <c r="G166" s="130">
        <v>0.27899999999999997</v>
      </c>
      <c r="H166" s="130">
        <v>0</v>
      </c>
      <c r="I166" s="130">
        <v>35.459999999999994</v>
      </c>
      <c r="J166" s="130">
        <v>144</v>
      </c>
      <c r="K166" s="128">
        <v>359</v>
      </c>
      <c r="L166" s="34"/>
    </row>
    <row r="167" spans="1:12" ht="31.5" x14ac:dyDescent="0.2">
      <c r="A167" s="19"/>
      <c r="B167" s="12"/>
      <c r="C167" s="90"/>
      <c r="D167" s="92" t="s">
        <v>31</v>
      </c>
      <c r="E167" s="94" t="s">
        <v>41</v>
      </c>
      <c r="F167" s="132">
        <v>30</v>
      </c>
      <c r="G167" s="133">
        <v>2.37</v>
      </c>
      <c r="H167" s="133">
        <v>0.54</v>
      </c>
      <c r="I167" s="133">
        <v>14.85</v>
      </c>
      <c r="J167" s="133">
        <v>72.900000000000006</v>
      </c>
      <c r="K167" s="124"/>
      <c r="L167" s="34"/>
    </row>
    <row r="168" spans="1:12" ht="16.5" x14ac:dyDescent="0.2">
      <c r="A168" s="19"/>
      <c r="B168" s="12"/>
      <c r="C168" s="90"/>
      <c r="D168" s="92" t="s">
        <v>32</v>
      </c>
      <c r="E168" s="94" t="s">
        <v>60</v>
      </c>
      <c r="F168" s="127">
        <v>30</v>
      </c>
      <c r="G168" s="128">
        <v>2.08</v>
      </c>
      <c r="H168" s="128">
        <v>0.4</v>
      </c>
      <c r="I168" s="128">
        <v>12.28</v>
      </c>
      <c r="J168" s="128">
        <v>62.4</v>
      </c>
      <c r="K168" s="124"/>
      <c r="L168" s="34"/>
    </row>
    <row r="169" spans="1:12" ht="15.75" x14ac:dyDescent="0.2">
      <c r="A169" s="19"/>
      <c r="B169" s="12"/>
      <c r="C169" s="90"/>
      <c r="D169" s="95"/>
      <c r="E169" s="84"/>
      <c r="F169" s="112"/>
      <c r="G169" s="112"/>
      <c r="H169" s="112"/>
      <c r="I169" s="112"/>
      <c r="J169" s="112"/>
      <c r="K169" s="113"/>
      <c r="L169" s="34"/>
    </row>
    <row r="170" spans="1:12" ht="15.75" x14ac:dyDescent="0.2">
      <c r="A170" s="19"/>
      <c r="B170" s="12"/>
      <c r="C170" s="90"/>
      <c r="D170" s="95"/>
      <c r="E170" s="84"/>
      <c r="F170" s="112"/>
      <c r="G170" s="112"/>
      <c r="H170" s="112"/>
      <c r="I170" s="112"/>
      <c r="J170" s="112"/>
      <c r="K170" s="113"/>
      <c r="L170" s="34"/>
    </row>
    <row r="171" spans="1:12" ht="15.75" x14ac:dyDescent="0.2">
      <c r="A171" s="20"/>
      <c r="B171" s="14"/>
      <c r="C171" s="96"/>
      <c r="D171" s="97" t="s">
        <v>33</v>
      </c>
      <c r="E171" s="85"/>
      <c r="F171" s="148">
        <f>SUM(F162:F170)</f>
        <v>740</v>
      </c>
      <c r="G171" s="148">
        <f t="shared" ref="G171:J171" si="64">SUM(G162:G170)</f>
        <v>20.868272727272732</v>
      </c>
      <c r="H171" s="148">
        <f t="shared" si="64"/>
        <v>30.683424242424238</v>
      </c>
      <c r="I171" s="148">
        <f t="shared" si="64"/>
        <v>111.04078787878787</v>
      </c>
      <c r="J171" s="148">
        <f t="shared" si="64"/>
        <v>821.4546969696969</v>
      </c>
      <c r="K171" s="149"/>
      <c r="L171" s="157">
        <v>79.19</v>
      </c>
    </row>
    <row r="172" spans="1:12" ht="15.75" x14ac:dyDescent="0.2">
      <c r="A172" s="24">
        <f>A153</f>
        <v>2</v>
      </c>
      <c r="B172" s="25">
        <f>B153</f>
        <v>3</v>
      </c>
      <c r="C172" s="99" t="s">
        <v>4</v>
      </c>
      <c r="D172" s="100"/>
      <c r="E172" s="86"/>
      <c r="F172" s="156">
        <f>F161+F171</f>
        <v>1262</v>
      </c>
      <c r="G172" s="156">
        <f t="shared" ref="G172" si="65">G161+G171</f>
        <v>37.388100313479626</v>
      </c>
      <c r="H172" s="156">
        <f t="shared" ref="H172" si="66">H161+H171</f>
        <v>49.997217345872514</v>
      </c>
      <c r="I172" s="156">
        <f t="shared" ref="I172" si="67">I161+I171</f>
        <v>173.35975339602925</v>
      </c>
      <c r="J172" s="156">
        <f t="shared" ref="J172:L172" si="68">J161+J171</f>
        <v>1310.9122831765935</v>
      </c>
      <c r="K172" s="156"/>
      <c r="L172" s="158">
        <f t="shared" si="68"/>
        <v>143.49</v>
      </c>
    </row>
    <row r="173" spans="1:12" ht="16.5" x14ac:dyDescent="0.2">
      <c r="A173" s="16">
        <v>2</v>
      </c>
      <c r="B173" s="17">
        <v>4</v>
      </c>
      <c r="C173" s="88" t="s">
        <v>20</v>
      </c>
      <c r="D173" s="89" t="s">
        <v>21</v>
      </c>
      <c r="E173" s="93" t="s">
        <v>58</v>
      </c>
      <c r="F173" s="134">
        <v>55</v>
      </c>
      <c r="G173" s="121">
        <v>6.14</v>
      </c>
      <c r="H173" s="121">
        <v>7.51</v>
      </c>
      <c r="I173" s="121">
        <v>7.41</v>
      </c>
      <c r="J173" s="121">
        <v>122</v>
      </c>
      <c r="K173" s="123">
        <v>234</v>
      </c>
      <c r="L173" s="32"/>
    </row>
    <row r="174" spans="1:12" ht="16.5" x14ac:dyDescent="0.2">
      <c r="A174" s="19"/>
      <c r="B174" s="12"/>
      <c r="C174" s="90"/>
      <c r="D174" s="91"/>
      <c r="E174" s="93" t="s">
        <v>59</v>
      </c>
      <c r="F174" s="134">
        <v>100</v>
      </c>
      <c r="G174" s="121">
        <v>2.1032258064516127</v>
      </c>
      <c r="H174" s="121">
        <v>6.2064516129032254</v>
      </c>
      <c r="I174" s="121">
        <v>12.187096774193549</v>
      </c>
      <c r="J174" s="121">
        <v>117.09677419354838</v>
      </c>
      <c r="K174" s="123">
        <v>312</v>
      </c>
      <c r="L174" s="34"/>
    </row>
    <row r="175" spans="1:12" ht="16.5" x14ac:dyDescent="0.2">
      <c r="A175" s="19"/>
      <c r="B175" s="12"/>
      <c r="C175" s="90"/>
      <c r="D175" s="92" t="s">
        <v>22</v>
      </c>
      <c r="E175" s="93" t="s">
        <v>54</v>
      </c>
      <c r="F175" s="123">
        <v>200</v>
      </c>
      <c r="G175" s="123">
        <v>0.13</v>
      </c>
      <c r="H175" s="123">
        <v>0.02</v>
      </c>
      <c r="I175" s="123">
        <v>15.2</v>
      </c>
      <c r="J175" s="123">
        <v>62</v>
      </c>
      <c r="K175" s="123">
        <v>377</v>
      </c>
      <c r="L175" s="34"/>
    </row>
    <row r="176" spans="1:12" ht="31.5" x14ac:dyDescent="0.2">
      <c r="A176" s="19"/>
      <c r="B176" s="12"/>
      <c r="C176" s="90"/>
      <c r="D176" s="92" t="s">
        <v>23</v>
      </c>
      <c r="E176" s="93" t="s">
        <v>41</v>
      </c>
      <c r="F176" s="125">
        <v>30</v>
      </c>
      <c r="G176" s="126">
        <v>2.37</v>
      </c>
      <c r="H176" s="126">
        <v>0.54</v>
      </c>
      <c r="I176" s="126">
        <v>14.85</v>
      </c>
      <c r="J176" s="126">
        <v>72.900000000000006</v>
      </c>
      <c r="K176" s="124"/>
      <c r="L176" s="34"/>
    </row>
    <row r="177" spans="1:12" ht="16.5" x14ac:dyDescent="0.2">
      <c r="A177" s="19"/>
      <c r="B177" s="12"/>
      <c r="C177" s="90"/>
      <c r="D177" s="92"/>
      <c r="E177" s="94" t="s">
        <v>60</v>
      </c>
      <c r="F177" s="127">
        <v>30</v>
      </c>
      <c r="G177" s="128">
        <v>2.08</v>
      </c>
      <c r="H177" s="128">
        <v>0.4</v>
      </c>
      <c r="I177" s="128">
        <v>12.28</v>
      </c>
      <c r="J177" s="128">
        <v>62.4</v>
      </c>
      <c r="K177" s="124"/>
      <c r="L177" s="34"/>
    </row>
    <row r="178" spans="1:12" ht="16.5" x14ac:dyDescent="0.2">
      <c r="A178" s="19"/>
      <c r="B178" s="12"/>
      <c r="C178" s="90"/>
      <c r="D178" s="92" t="s">
        <v>24</v>
      </c>
      <c r="E178" s="93" t="s">
        <v>49</v>
      </c>
      <c r="F178" s="123">
        <v>100</v>
      </c>
      <c r="G178" s="123">
        <v>0.4</v>
      </c>
      <c r="H178" s="123">
        <v>0.4</v>
      </c>
      <c r="I178" s="123">
        <v>9.8000000000000007</v>
      </c>
      <c r="J178" s="123">
        <v>44</v>
      </c>
      <c r="K178" s="124">
        <v>338</v>
      </c>
      <c r="L178" s="34"/>
    </row>
    <row r="179" spans="1:12" ht="15.75" x14ac:dyDescent="0.2">
      <c r="A179" s="19"/>
      <c r="B179" s="12"/>
      <c r="C179" s="90"/>
      <c r="D179" s="95"/>
      <c r="E179" s="84"/>
      <c r="F179" s="112"/>
      <c r="G179" s="112"/>
      <c r="H179" s="112"/>
      <c r="I179" s="112"/>
      <c r="J179" s="112"/>
      <c r="K179" s="113"/>
      <c r="L179" s="34"/>
    </row>
    <row r="180" spans="1:12" ht="15.75" x14ac:dyDescent="0.2">
      <c r="A180" s="19"/>
      <c r="B180" s="12"/>
      <c r="C180" s="90"/>
      <c r="D180" s="95"/>
      <c r="E180" s="84"/>
      <c r="F180" s="112"/>
      <c r="G180" s="112"/>
      <c r="H180" s="112"/>
      <c r="I180" s="112"/>
      <c r="J180" s="112"/>
      <c r="K180" s="113"/>
      <c r="L180" s="34"/>
    </row>
    <row r="181" spans="1:12" ht="15.75" x14ac:dyDescent="0.2">
      <c r="A181" s="20"/>
      <c r="B181" s="14"/>
      <c r="C181" s="96"/>
      <c r="D181" s="97" t="s">
        <v>33</v>
      </c>
      <c r="E181" s="85"/>
      <c r="F181" s="148">
        <f>SUM(F173:F180)</f>
        <v>515</v>
      </c>
      <c r="G181" s="148">
        <f t="shared" ref="G181:J181" si="69">SUM(G173:G180)</f>
        <v>13.223225806451612</v>
      </c>
      <c r="H181" s="148">
        <f t="shared" si="69"/>
        <v>15.076451612903224</v>
      </c>
      <c r="I181" s="148">
        <f t="shared" si="69"/>
        <v>71.727096774193555</v>
      </c>
      <c r="J181" s="148">
        <f t="shared" si="69"/>
        <v>480.39677419354837</v>
      </c>
      <c r="K181" s="149"/>
      <c r="L181" s="157">
        <v>64.3</v>
      </c>
    </row>
    <row r="182" spans="1:12" ht="16.5" x14ac:dyDescent="0.2">
      <c r="A182" s="21">
        <f>A173</f>
        <v>2</v>
      </c>
      <c r="B182" s="10">
        <f>B173</f>
        <v>4</v>
      </c>
      <c r="C182" s="98" t="s">
        <v>25</v>
      </c>
      <c r="D182" s="92" t="s">
        <v>26</v>
      </c>
      <c r="E182" s="101" t="s">
        <v>76</v>
      </c>
      <c r="F182" s="135">
        <v>60</v>
      </c>
      <c r="G182" s="130">
        <v>0.48</v>
      </c>
      <c r="H182" s="130">
        <v>0.06</v>
      </c>
      <c r="I182" s="130">
        <v>1.02</v>
      </c>
      <c r="J182" s="130">
        <v>6</v>
      </c>
      <c r="K182" s="136" t="s">
        <v>78</v>
      </c>
      <c r="L182" s="34"/>
    </row>
    <row r="183" spans="1:12" ht="16.5" x14ac:dyDescent="0.2">
      <c r="A183" s="19"/>
      <c r="B183" s="12"/>
      <c r="C183" s="90"/>
      <c r="D183" s="92" t="s">
        <v>27</v>
      </c>
      <c r="E183" s="94" t="s">
        <v>77</v>
      </c>
      <c r="F183" s="128">
        <v>200</v>
      </c>
      <c r="G183" s="131">
        <v>4.3920000000000003</v>
      </c>
      <c r="H183" s="131">
        <v>4.2159999999999993</v>
      </c>
      <c r="I183" s="131">
        <v>13.231999999999999</v>
      </c>
      <c r="J183" s="131">
        <v>118.6</v>
      </c>
      <c r="K183" s="128">
        <v>102</v>
      </c>
      <c r="L183" s="34"/>
    </row>
    <row r="184" spans="1:12" ht="16.5" x14ac:dyDescent="0.2">
      <c r="A184" s="19"/>
      <c r="B184" s="12"/>
      <c r="C184" s="90"/>
      <c r="D184" s="92" t="s">
        <v>28</v>
      </c>
      <c r="E184" s="94" t="s">
        <v>52</v>
      </c>
      <c r="F184" s="128">
        <v>90</v>
      </c>
      <c r="G184" s="130">
        <v>14.238000000000001</v>
      </c>
      <c r="H184" s="130">
        <v>15.939000000000002</v>
      </c>
      <c r="I184" s="130">
        <v>14.805</v>
      </c>
      <c r="J184" s="130">
        <v>259.2</v>
      </c>
      <c r="K184" s="128">
        <v>294</v>
      </c>
      <c r="L184" s="34"/>
    </row>
    <row r="185" spans="1:12" ht="16.5" x14ac:dyDescent="0.2">
      <c r="A185" s="19"/>
      <c r="B185" s="12"/>
      <c r="C185" s="90"/>
      <c r="D185" s="92" t="s">
        <v>29</v>
      </c>
      <c r="E185" s="94" t="s">
        <v>53</v>
      </c>
      <c r="F185" s="128">
        <v>150</v>
      </c>
      <c r="G185" s="130">
        <v>5.72</v>
      </c>
      <c r="H185" s="130">
        <v>5.78</v>
      </c>
      <c r="I185" s="130">
        <v>30.45</v>
      </c>
      <c r="J185" s="130">
        <v>195.72</v>
      </c>
      <c r="K185" s="128">
        <v>202.309</v>
      </c>
      <c r="L185" s="34"/>
    </row>
    <row r="186" spans="1:12" ht="16.5" x14ac:dyDescent="0.2">
      <c r="A186" s="19"/>
      <c r="B186" s="12"/>
      <c r="C186" s="90"/>
      <c r="D186" s="92" t="s">
        <v>30</v>
      </c>
      <c r="E186" s="94" t="s">
        <v>85</v>
      </c>
      <c r="F186" s="141">
        <v>180</v>
      </c>
      <c r="G186" s="142">
        <v>0.9</v>
      </c>
      <c r="H186" s="142">
        <v>0</v>
      </c>
      <c r="I186" s="142">
        <v>18.18</v>
      </c>
      <c r="J186" s="142">
        <v>76.319999999999993</v>
      </c>
      <c r="K186" s="128">
        <v>389</v>
      </c>
      <c r="L186" s="34"/>
    </row>
    <row r="187" spans="1:12" ht="31.5" x14ac:dyDescent="0.2">
      <c r="A187" s="19"/>
      <c r="B187" s="12"/>
      <c r="C187" s="90"/>
      <c r="D187" s="92" t="s">
        <v>31</v>
      </c>
      <c r="E187" s="94" t="s">
        <v>41</v>
      </c>
      <c r="F187" s="132">
        <v>30</v>
      </c>
      <c r="G187" s="133">
        <v>2.37</v>
      </c>
      <c r="H187" s="133">
        <v>0.54</v>
      </c>
      <c r="I187" s="133">
        <v>14.85</v>
      </c>
      <c r="J187" s="133">
        <v>72.900000000000006</v>
      </c>
      <c r="K187" s="124"/>
      <c r="L187" s="34"/>
    </row>
    <row r="188" spans="1:12" ht="16.5" x14ac:dyDescent="0.2">
      <c r="A188" s="19"/>
      <c r="B188" s="12"/>
      <c r="C188" s="90"/>
      <c r="D188" s="92" t="s">
        <v>32</v>
      </c>
      <c r="E188" s="94" t="s">
        <v>60</v>
      </c>
      <c r="F188" s="127">
        <v>30</v>
      </c>
      <c r="G188" s="128">
        <v>2.08</v>
      </c>
      <c r="H188" s="128">
        <v>0.4</v>
      </c>
      <c r="I188" s="128">
        <v>12.28</v>
      </c>
      <c r="J188" s="128">
        <v>62.4</v>
      </c>
      <c r="K188" s="124"/>
      <c r="L188" s="34"/>
    </row>
    <row r="189" spans="1:12" ht="15.75" x14ac:dyDescent="0.2">
      <c r="A189" s="19"/>
      <c r="B189" s="12"/>
      <c r="C189" s="90"/>
      <c r="D189" s="95"/>
      <c r="E189" s="84"/>
      <c r="F189" s="112"/>
      <c r="G189" s="112"/>
      <c r="H189" s="112"/>
      <c r="I189" s="112"/>
      <c r="J189" s="112"/>
      <c r="K189" s="113"/>
      <c r="L189" s="34"/>
    </row>
    <row r="190" spans="1:12" ht="15.75" x14ac:dyDescent="0.2">
      <c r="A190" s="19"/>
      <c r="B190" s="12"/>
      <c r="C190" s="90"/>
      <c r="D190" s="95"/>
      <c r="E190" s="84"/>
      <c r="F190" s="112"/>
      <c r="G190" s="112"/>
      <c r="H190" s="112"/>
      <c r="I190" s="112"/>
      <c r="J190" s="112"/>
      <c r="K190" s="113"/>
      <c r="L190" s="34"/>
    </row>
    <row r="191" spans="1:12" ht="15.75" x14ac:dyDescent="0.2">
      <c r="A191" s="20"/>
      <c r="B191" s="14"/>
      <c r="C191" s="96"/>
      <c r="D191" s="97" t="s">
        <v>33</v>
      </c>
      <c r="E191" s="85"/>
      <c r="F191" s="148">
        <f>SUM(F182:F190)</f>
        <v>740</v>
      </c>
      <c r="G191" s="148">
        <f t="shared" ref="G191:J191" si="70">SUM(G182:G190)</f>
        <v>30.18</v>
      </c>
      <c r="H191" s="148">
        <f t="shared" si="70"/>
        <v>26.934999999999999</v>
      </c>
      <c r="I191" s="148">
        <f t="shared" si="70"/>
        <v>104.81699999999999</v>
      </c>
      <c r="J191" s="148">
        <f t="shared" si="70"/>
        <v>791.13999999999987</v>
      </c>
      <c r="K191" s="149"/>
      <c r="L191" s="157">
        <v>79.19</v>
      </c>
    </row>
    <row r="192" spans="1:12" ht="15.75" x14ac:dyDescent="0.2">
      <c r="A192" s="24">
        <f>A173</f>
        <v>2</v>
      </c>
      <c r="B192" s="25">
        <f>B173</f>
        <v>4</v>
      </c>
      <c r="C192" s="99" t="s">
        <v>4</v>
      </c>
      <c r="D192" s="100"/>
      <c r="E192" s="86"/>
      <c r="F192" s="156">
        <f>F181+F191</f>
        <v>1255</v>
      </c>
      <c r="G192" s="156">
        <f t="shared" ref="G192" si="71">G181+G191</f>
        <v>43.403225806451616</v>
      </c>
      <c r="H192" s="156">
        <f t="shared" ref="H192" si="72">H181+H191</f>
        <v>42.011451612903222</v>
      </c>
      <c r="I192" s="156">
        <f t="shared" ref="I192" si="73">I181+I191</f>
        <v>176.54409677419355</v>
      </c>
      <c r="J192" s="156">
        <f t="shared" ref="J192:L192" si="74">J181+J191</f>
        <v>1271.5367741935484</v>
      </c>
      <c r="K192" s="156"/>
      <c r="L192" s="158">
        <f t="shared" si="74"/>
        <v>143.49</v>
      </c>
    </row>
    <row r="193" spans="1:12" ht="16.5" x14ac:dyDescent="0.2">
      <c r="A193" s="16">
        <v>2</v>
      </c>
      <c r="B193" s="17">
        <v>5</v>
      </c>
      <c r="C193" s="88" t="s">
        <v>20</v>
      </c>
      <c r="D193" s="89" t="s">
        <v>21</v>
      </c>
      <c r="E193" s="93" t="s">
        <v>55</v>
      </c>
      <c r="F193" s="123">
        <v>200</v>
      </c>
      <c r="G193" s="121">
        <v>7.4480000000000004</v>
      </c>
      <c r="H193" s="121">
        <v>12.215999999999999</v>
      </c>
      <c r="I193" s="121">
        <v>32.624000000000002</v>
      </c>
      <c r="J193" s="121">
        <v>271.31999999999994</v>
      </c>
      <c r="K193" s="143">
        <v>182</v>
      </c>
      <c r="L193" s="32"/>
    </row>
    <row r="194" spans="1:12" ht="16.5" x14ac:dyDescent="0.2">
      <c r="A194" s="19"/>
      <c r="B194" s="12"/>
      <c r="C194" s="90"/>
      <c r="D194" s="91"/>
      <c r="E194" s="103" t="s">
        <v>56</v>
      </c>
      <c r="F194" s="126">
        <v>40</v>
      </c>
      <c r="G194" s="126">
        <v>2.72</v>
      </c>
      <c r="H194" s="126">
        <v>7.44</v>
      </c>
      <c r="I194" s="126">
        <v>26.32</v>
      </c>
      <c r="J194" s="126">
        <v>118.08</v>
      </c>
      <c r="K194" s="119"/>
      <c r="L194" s="34"/>
    </row>
    <row r="195" spans="1:12" ht="16.5" x14ac:dyDescent="0.2">
      <c r="A195" s="19"/>
      <c r="B195" s="12"/>
      <c r="C195" s="90"/>
      <c r="D195" s="92" t="s">
        <v>22</v>
      </c>
      <c r="E195" s="93" t="s">
        <v>40</v>
      </c>
      <c r="F195" s="139">
        <v>200</v>
      </c>
      <c r="G195" s="123">
        <v>7.0000000000000007E-2</v>
      </c>
      <c r="H195" s="123">
        <v>0.02</v>
      </c>
      <c r="I195" s="123">
        <v>15</v>
      </c>
      <c r="J195" s="123">
        <v>60</v>
      </c>
      <c r="K195" s="119">
        <v>376</v>
      </c>
      <c r="L195" s="34"/>
    </row>
    <row r="196" spans="1:12" ht="31.5" x14ac:dyDescent="0.2">
      <c r="A196" s="19"/>
      <c r="B196" s="12"/>
      <c r="C196" s="90"/>
      <c r="D196" s="92" t="s">
        <v>23</v>
      </c>
      <c r="E196" s="93" t="s">
        <v>41</v>
      </c>
      <c r="F196" s="125">
        <v>30</v>
      </c>
      <c r="G196" s="126">
        <v>2.37</v>
      </c>
      <c r="H196" s="126">
        <v>0.54</v>
      </c>
      <c r="I196" s="126">
        <v>14.85</v>
      </c>
      <c r="J196" s="126">
        <v>72.900000000000006</v>
      </c>
      <c r="K196" s="119"/>
      <c r="L196" s="34"/>
    </row>
    <row r="197" spans="1:12" ht="16.5" x14ac:dyDescent="0.2">
      <c r="A197" s="19"/>
      <c r="B197" s="12"/>
      <c r="C197" s="90"/>
      <c r="D197" s="92"/>
      <c r="E197" s="94" t="s">
        <v>60</v>
      </c>
      <c r="F197" s="127">
        <v>30</v>
      </c>
      <c r="G197" s="128">
        <v>2.08</v>
      </c>
      <c r="H197" s="128">
        <v>0.4</v>
      </c>
      <c r="I197" s="128">
        <v>12.28</v>
      </c>
      <c r="J197" s="128">
        <v>62.4</v>
      </c>
      <c r="K197" s="119"/>
      <c r="L197" s="34"/>
    </row>
    <row r="198" spans="1:12" ht="15.75" x14ac:dyDescent="0.2">
      <c r="A198" s="19"/>
      <c r="B198" s="12"/>
      <c r="C198" s="90"/>
      <c r="D198" s="92" t="s">
        <v>24</v>
      </c>
      <c r="E198" s="87"/>
      <c r="F198" s="140"/>
      <c r="G198" s="140"/>
      <c r="H198" s="140"/>
      <c r="I198" s="140"/>
      <c r="J198" s="140"/>
      <c r="K198" s="119"/>
      <c r="L198" s="34"/>
    </row>
    <row r="199" spans="1:12" ht="16.5" x14ac:dyDescent="0.3">
      <c r="A199" s="19"/>
      <c r="B199" s="12"/>
      <c r="C199" s="90"/>
      <c r="D199" s="95"/>
      <c r="E199" s="103"/>
      <c r="F199" s="107"/>
      <c r="G199" s="107"/>
      <c r="H199" s="107"/>
      <c r="I199" s="107"/>
      <c r="J199" s="107"/>
      <c r="K199" s="113"/>
      <c r="L199" s="34"/>
    </row>
    <row r="200" spans="1:12" ht="15.75" x14ac:dyDescent="0.2">
      <c r="A200" s="19"/>
      <c r="B200" s="12"/>
      <c r="C200" s="90"/>
      <c r="D200" s="95"/>
      <c r="E200" s="84"/>
      <c r="F200" s="112"/>
      <c r="G200" s="112"/>
      <c r="H200" s="112"/>
      <c r="I200" s="112"/>
      <c r="J200" s="112"/>
      <c r="K200" s="113"/>
      <c r="L200" s="34"/>
    </row>
    <row r="201" spans="1:12" ht="15.75" customHeight="1" x14ac:dyDescent="0.2">
      <c r="A201" s="20"/>
      <c r="B201" s="14"/>
      <c r="C201" s="96"/>
      <c r="D201" s="97" t="s">
        <v>33</v>
      </c>
      <c r="E201" s="85"/>
      <c r="F201" s="148">
        <f>SUM(F193:F200)</f>
        <v>500</v>
      </c>
      <c r="G201" s="148">
        <f t="shared" ref="G201:J201" si="75">SUM(G193:G200)</f>
        <v>14.688000000000001</v>
      </c>
      <c r="H201" s="148">
        <f t="shared" si="75"/>
        <v>20.615999999999996</v>
      </c>
      <c r="I201" s="148">
        <f t="shared" si="75"/>
        <v>101.074</v>
      </c>
      <c r="J201" s="148">
        <f t="shared" si="75"/>
        <v>584.69999999999993</v>
      </c>
      <c r="K201" s="149"/>
      <c r="L201" s="157">
        <v>64.3</v>
      </c>
    </row>
    <row r="202" spans="1:12" ht="16.5" x14ac:dyDescent="0.2">
      <c r="A202" s="21">
        <f>A193</f>
        <v>2</v>
      </c>
      <c r="B202" s="10">
        <f>B193</f>
        <v>5</v>
      </c>
      <c r="C202" s="98" t="s">
        <v>25</v>
      </c>
      <c r="D202" s="92" t="s">
        <v>26</v>
      </c>
      <c r="E202" s="94" t="s">
        <v>82</v>
      </c>
      <c r="F202" s="128">
        <v>60</v>
      </c>
      <c r="G202" s="130">
        <v>0.85199999999999998</v>
      </c>
      <c r="H202" s="130">
        <v>3.6179999999999999</v>
      </c>
      <c r="I202" s="130">
        <v>3.7559999999999998</v>
      </c>
      <c r="J202" s="130">
        <v>51</v>
      </c>
      <c r="K202" s="128">
        <v>55</v>
      </c>
      <c r="L202" s="34"/>
    </row>
    <row r="203" spans="1:12" ht="16.5" x14ac:dyDescent="0.2">
      <c r="A203" s="19"/>
      <c r="B203" s="12"/>
      <c r="C203" s="90"/>
      <c r="D203" s="92" t="s">
        <v>27</v>
      </c>
      <c r="E203" s="94" t="s">
        <v>72</v>
      </c>
      <c r="F203" s="128">
        <v>200</v>
      </c>
      <c r="G203" s="131">
        <v>1.4160000000000001</v>
      </c>
      <c r="H203" s="131">
        <v>3.9600000000000004</v>
      </c>
      <c r="I203" s="131">
        <v>6.32</v>
      </c>
      <c r="J203" s="131">
        <v>71.8</v>
      </c>
      <c r="K203" s="128">
        <v>88</v>
      </c>
      <c r="L203" s="34"/>
    </row>
    <row r="204" spans="1:12" ht="16.5" x14ac:dyDescent="0.2">
      <c r="A204" s="19"/>
      <c r="B204" s="12"/>
      <c r="C204" s="90"/>
      <c r="D204" s="92" t="s">
        <v>28</v>
      </c>
      <c r="E204" s="94" t="s">
        <v>91</v>
      </c>
      <c r="F204" s="128">
        <v>200</v>
      </c>
      <c r="G204" s="130">
        <v>14.055999999999999</v>
      </c>
      <c r="H204" s="130">
        <v>33.712000000000003</v>
      </c>
      <c r="I204" s="130">
        <v>18.952000000000002</v>
      </c>
      <c r="J204" s="130">
        <v>437.71199999999999</v>
      </c>
      <c r="K204" s="128">
        <v>259</v>
      </c>
      <c r="L204" s="34"/>
    </row>
    <row r="205" spans="1:12" ht="15.75" x14ac:dyDescent="0.2">
      <c r="A205" s="19"/>
      <c r="B205" s="12"/>
      <c r="C205" s="90"/>
      <c r="D205" s="92" t="s">
        <v>29</v>
      </c>
      <c r="E205" s="87"/>
      <c r="F205" s="140"/>
      <c r="G205" s="140"/>
      <c r="H205" s="140"/>
      <c r="I205" s="140"/>
      <c r="J205" s="140"/>
      <c r="K205" s="124"/>
      <c r="L205" s="34"/>
    </row>
    <row r="206" spans="1:12" ht="16.5" x14ac:dyDescent="0.2">
      <c r="A206" s="19"/>
      <c r="B206" s="12"/>
      <c r="C206" s="90"/>
      <c r="D206" s="92" t="s">
        <v>30</v>
      </c>
      <c r="E206" s="94" t="s">
        <v>65</v>
      </c>
      <c r="F206" s="128">
        <v>180</v>
      </c>
      <c r="G206" s="130">
        <v>0.14400000000000002</v>
      </c>
      <c r="H206" s="130">
        <v>0.14400000000000002</v>
      </c>
      <c r="I206" s="130">
        <v>25.091999999999999</v>
      </c>
      <c r="J206" s="130">
        <v>103.13999999999999</v>
      </c>
      <c r="K206" s="124">
        <v>342</v>
      </c>
      <c r="L206" s="34"/>
    </row>
    <row r="207" spans="1:12" ht="16.5" x14ac:dyDescent="0.2">
      <c r="A207" s="19"/>
      <c r="B207" s="12"/>
      <c r="C207" s="90"/>
      <c r="D207" s="92"/>
      <c r="E207" s="104" t="s">
        <v>56</v>
      </c>
      <c r="F207" s="133">
        <v>40</v>
      </c>
      <c r="G207" s="133">
        <v>2.72</v>
      </c>
      <c r="H207" s="133">
        <v>7.44</v>
      </c>
      <c r="I207" s="133">
        <v>26.32</v>
      </c>
      <c r="J207" s="133">
        <v>118.08</v>
      </c>
      <c r="K207" s="124"/>
      <c r="L207" s="34"/>
    </row>
    <row r="208" spans="1:12" ht="31.5" x14ac:dyDescent="0.2">
      <c r="A208" s="19"/>
      <c r="B208" s="12"/>
      <c r="C208" s="90"/>
      <c r="D208" s="92" t="s">
        <v>31</v>
      </c>
      <c r="E208" s="94" t="s">
        <v>41</v>
      </c>
      <c r="F208" s="132">
        <v>30</v>
      </c>
      <c r="G208" s="133">
        <v>2.37</v>
      </c>
      <c r="H208" s="133">
        <v>0.54</v>
      </c>
      <c r="I208" s="133">
        <v>14.85</v>
      </c>
      <c r="J208" s="133">
        <v>72.900000000000006</v>
      </c>
      <c r="K208" s="124"/>
      <c r="L208" s="34"/>
    </row>
    <row r="209" spans="1:12" ht="16.5" x14ac:dyDescent="0.2">
      <c r="A209" s="19"/>
      <c r="B209" s="12"/>
      <c r="C209" s="90"/>
      <c r="D209" s="92" t="s">
        <v>32</v>
      </c>
      <c r="E209" s="94" t="s">
        <v>60</v>
      </c>
      <c r="F209" s="127">
        <v>30</v>
      </c>
      <c r="G209" s="128">
        <v>2.08</v>
      </c>
      <c r="H209" s="128">
        <v>0.4</v>
      </c>
      <c r="I209" s="128">
        <v>12.28</v>
      </c>
      <c r="J209" s="128">
        <v>62.4</v>
      </c>
      <c r="K209" s="124"/>
      <c r="L209" s="34"/>
    </row>
    <row r="210" spans="1:12" ht="15.75" x14ac:dyDescent="0.2">
      <c r="A210" s="19"/>
      <c r="B210" s="12"/>
      <c r="C210" s="90"/>
      <c r="D210" s="95"/>
      <c r="E210" s="84"/>
      <c r="F210" s="112"/>
      <c r="G210" s="112"/>
      <c r="H210" s="112"/>
      <c r="I210" s="112"/>
      <c r="J210" s="112"/>
      <c r="K210" s="113"/>
      <c r="L210" s="34"/>
    </row>
    <row r="211" spans="1:12" ht="15.75" x14ac:dyDescent="0.2">
      <c r="A211" s="19"/>
      <c r="B211" s="12"/>
      <c r="C211" s="90"/>
      <c r="D211" s="95"/>
      <c r="E211" s="84"/>
      <c r="F211" s="112"/>
      <c r="G211" s="112"/>
      <c r="H211" s="112"/>
      <c r="I211" s="112"/>
      <c r="J211" s="112"/>
      <c r="K211" s="113"/>
      <c r="L211" s="34"/>
    </row>
    <row r="212" spans="1:12" ht="15.75" x14ac:dyDescent="0.2">
      <c r="A212" s="20"/>
      <c r="B212" s="14"/>
      <c r="C212" s="96"/>
      <c r="D212" s="97" t="s">
        <v>33</v>
      </c>
      <c r="E212" s="85"/>
      <c r="F212" s="148">
        <f>SUM(F202:F211)</f>
        <v>740</v>
      </c>
      <c r="G212" s="148">
        <f t="shared" ref="G212:J212" si="76">SUM(G202:G211)</f>
        <v>23.637999999999998</v>
      </c>
      <c r="H212" s="148">
        <f t="shared" si="76"/>
        <v>49.814</v>
      </c>
      <c r="I212" s="148">
        <f t="shared" si="76"/>
        <v>107.57</v>
      </c>
      <c r="J212" s="148">
        <f t="shared" si="76"/>
        <v>917.03199999999993</v>
      </c>
      <c r="K212" s="149"/>
      <c r="L212" s="157">
        <v>79.19</v>
      </c>
    </row>
    <row r="213" spans="1:12" ht="15" x14ac:dyDescent="0.2">
      <c r="A213" s="24">
        <f>A193</f>
        <v>2</v>
      </c>
      <c r="B213" s="25">
        <f>B193</f>
        <v>5</v>
      </c>
      <c r="C213" s="41" t="s">
        <v>4</v>
      </c>
      <c r="D213" s="42"/>
      <c r="E213" s="26"/>
      <c r="F213" s="156">
        <f>F201+F212</f>
        <v>1240</v>
      </c>
      <c r="G213" s="156">
        <f t="shared" ref="G213" si="77">G201+G212</f>
        <v>38.326000000000001</v>
      </c>
      <c r="H213" s="156">
        <f t="shared" ref="H213" si="78">H201+H212</f>
        <v>70.429999999999993</v>
      </c>
      <c r="I213" s="156">
        <f t="shared" ref="I213" si="79">I201+I212</f>
        <v>208.64400000000001</v>
      </c>
      <c r="J213" s="156">
        <f t="shared" ref="J213:L213" si="80">J201+J212</f>
        <v>1501.732</v>
      </c>
      <c r="K213" s="156"/>
      <c r="L213" s="158">
        <f t="shared" si="80"/>
        <v>143.49</v>
      </c>
    </row>
    <row r="214" spans="1:12" ht="14.25" x14ac:dyDescent="0.2">
      <c r="A214" s="22"/>
      <c r="B214" s="23"/>
      <c r="C214" s="43" t="s">
        <v>5</v>
      </c>
      <c r="D214" s="43"/>
      <c r="E214" s="43"/>
      <c r="F214" s="160">
        <f>(F28+F48+F68+F89+F110+F132+F152+F172+F192+F213)/(IF(F28=0,0,1)+IF(F48=0,0,1)+IF(F68=0,0,1)+IF(F89=0,0,1)+IF(F110=0,0,1)+IF(F132=0,0,1)+IF(F152=0,0,1)+IF(F172=0,0,1)+IF(F192=0,0,1)+IF(F213=0,0,1))</f>
        <v>1251.9000000000001</v>
      </c>
      <c r="G214" s="160">
        <f t="shared" ref="G214:J214" si="81">(G28+G48+G68+G89+G110+G132+G152+G172+G192+G213)/(IF(G28=0,0,1)+IF(G48=0,0,1)+IF(G68=0,0,1)+IF(G89=0,0,1)+IF(G110=0,0,1)+IF(G132=0,0,1)+IF(G152=0,0,1)+IF(G172=0,0,1)+IF(G192=0,0,1)+IF(G213=0,0,1))</f>
        <v>43.38091537061382</v>
      </c>
      <c r="H214" s="160">
        <f t="shared" si="81"/>
        <v>51.139879539555736</v>
      </c>
      <c r="I214" s="160">
        <f t="shared" si="81"/>
        <v>184.95689823541306</v>
      </c>
      <c r="J214" s="160">
        <f t="shared" si="81"/>
        <v>1374.291947691037</v>
      </c>
      <c r="K214" s="160"/>
      <c r="L214" s="161">
        <f t="shared" ref="L214" si="82">(L28+L48+L68+L89+L110+L132+L152+L172+L192+L213)/(IF(L28=0,0,1)+IF(L48=0,0,1)+IF(L68=0,0,1)+IF(L89=0,0,1)+IF(L110=0,0,1)+IF(L132=0,0,1)+IF(L152=0,0,1)+IF(L172=0,0,1)+IF(L192=0,0,1)+IF(L213=0,0,1))</f>
        <v>143.49</v>
      </c>
    </row>
  </sheetData>
  <mergeCells count="14">
    <mergeCell ref="C1:E1"/>
    <mergeCell ref="H1:K1"/>
    <mergeCell ref="H2:K2"/>
    <mergeCell ref="C48:D48"/>
    <mergeCell ref="C68:D68"/>
    <mergeCell ref="C89:D89"/>
    <mergeCell ref="C110:D110"/>
    <mergeCell ref="C28:D28"/>
    <mergeCell ref="C214:E214"/>
    <mergeCell ref="C213:D213"/>
    <mergeCell ref="C132:D132"/>
    <mergeCell ref="C152:D152"/>
    <mergeCell ref="C172:D172"/>
    <mergeCell ref="C192:D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dcterms:created xsi:type="dcterms:W3CDTF">2022-05-16T14:23:56Z</dcterms:created>
  <dcterms:modified xsi:type="dcterms:W3CDTF">2023-10-24T04:12:48Z</dcterms:modified>
</cp:coreProperties>
</file>